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0800"/>
  </bookViews>
  <sheets>
    <sheet name="Лист1" sheetId="1" r:id="rId1"/>
    <sheet name="Лист2" sheetId="2" r:id="rId2"/>
    <sheet name="Лист3" sheetId="3" r:id="rId3"/>
  </sheets>
  <definedNames>
    <definedName name="_xlnm.Print_Area" localSheetId="0">Лист1!$A$1:$K$102</definedName>
  </definedNames>
  <calcPr calcId="162913"/>
</workbook>
</file>

<file path=xl/calcChain.xml><?xml version="1.0" encoding="utf-8"?>
<calcChain xmlns="http://schemas.openxmlformats.org/spreadsheetml/2006/main">
  <c r="E72" i="1" l="1"/>
  <c r="E71" i="1"/>
  <c r="G58" i="1" l="1"/>
  <c r="G102" i="1" l="1"/>
  <c r="G85" i="1"/>
  <c r="G77" i="1"/>
  <c r="G76" i="1"/>
  <c r="G74" i="1"/>
  <c r="G72" i="1"/>
  <c r="G71" i="1"/>
  <c r="G60" i="1"/>
  <c r="G56" i="1"/>
  <c r="G48" i="1"/>
  <c r="G41" i="1"/>
  <c r="G25" i="1"/>
  <c r="G24" i="1"/>
  <c r="G20" i="1"/>
  <c r="G18" i="1"/>
  <c r="G16" i="1"/>
  <c r="G14" i="1"/>
  <c r="G13" i="1"/>
  <c r="G11" i="1"/>
  <c r="G8" i="1"/>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alcChain>
</file>

<file path=xl/sharedStrings.xml><?xml version="1.0" encoding="utf-8"?>
<sst xmlns="http://schemas.openxmlformats.org/spreadsheetml/2006/main" count="608" uniqueCount="300">
  <si>
    <t>Методика расчета Показателя</t>
  </si>
  <si>
    <t>Источник данных для расчета Показателя</t>
  </si>
  <si>
    <t>№ п/п</t>
  </si>
  <si>
    <t>Удовлетворенность потребителей качеством товаров, работ и услуг на рынках субъекта Российской Федерации и состоянием ценовой конкуренции, процентов</t>
  </si>
  <si>
    <t>Удовлетворенность предпринимателей действиями органов власти региона, процентов</t>
  </si>
  <si>
    <t>Единицы измерения</t>
  </si>
  <si>
    <t>Наименование Показателя</t>
  </si>
  <si>
    <t xml:space="preserve">          Приложение 2 к годовому отчету </t>
  </si>
  <si>
    <t>Сведения о достижении целевых значений контрольных показателей эффективности, установленных в плане мероприятий ("дорожной карте") по содействию развитию конкуренции в муниципальном образовании Абинский район</t>
  </si>
  <si>
    <t>Количество придорожных ярмарок на территории муниципального образования Абинский район</t>
  </si>
  <si>
    <t>Рынок оказания услуг по перевозке пассажиров автомобильным транспортом по муниципальным маршрутам регулярных перевозок</t>
  </si>
  <si>
    <t>Рынок строительства объектов капитального строительства, за исключением жилищного и дорожного строительства</t>
  </si>
  <si>
    <t>Рынок водоснабжения и водоотведения</t>
  </si>
  <si>
    <t>Рынок нефтепродуктов</t>
  </si>
  <si>
    <t>Рынок архитектурно-строительного проектирования</t>
  </si>
  <si>
    <t>Рынок бытовых услуг</t>
  </si>
  <si>
    <t xml:space="preserve">Рынок ритуальных услуг </t>
  </si>
  <si>
    <t>Рынок кадастровых и землеустроительных работ</t>
  </si>
  <si>
    <t>Рынок санаторно-курортных и туристских услуг</t>
  </si>
  <si>
    <t>Рынок легкой промышленности</t>
  </si>
  <si>
    <t>Рынок реализации сельскохозяйственной продукции</t>
  </si>
  <si>
    <t>процент</t>
  </si>
  <si>
    <t>единиц</t>
  </si>
  <si>
    <t>Доля организаций частной формы собственности в сфере выполнения работ по благоустройству городской среды</t>
  </si>
  <si>
    <t>наличие</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</si>
  <si>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t>
  </si>
  <si>
    <t>Доля организаций частной формы собственности в сфере поставки сжиженного газа в баллонах</t>
  </si>
  <si>
    <t>Доля услуг (работ) по перевозке пассажиров автомобильным транспортом по муниципальным маршрутам регулярных перевозок, оказанных (выполненных) организациями частной формы собственности</t>
  </si>
  <si>
    <t>Проведение мероприятий, представление информации в уполномоченный орган</t>
  </si>
  <si>
    <t>штук</t>
  </si>
  <si>
    <t>тыс. человек</t>
  </si>
  <si>
    <t>Доля организаций частной формы собственности в сфере оказания услуг по перевозке пассажиров и багажа легковым такси на территории муниципального образования Абинский район</t>
  </si>
  <si>
    <t>Доля организаций частной формы собственности в сфере оказания услуг по предоставлению широкополосного доступа к информационно-телекоммуникационной сети «Интернет»</t>
  </si>
  <si>
    <t>Доля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t>
  </si>
  <si>
    <t>Уровень потерь воды в водопроводных сетях</t>
  </si>
  <si>
    <t>Доля организаций частной формы собственности на рынке нефтепродуктов</t>
  </si>
  <si>
    <t>Доля организаций частной формы собственности в сфере жилищного строительства</t>
  </si>
  <si>
    <t>Доля организаций частной формы собственности в сфере наружной рекламы</t>
  </si>
  <si>
    <t>Доля организаций частной формы собственности в сфере архитектурно-строительного проектирования</t>
  </si>
  <si>
    <t>Количество проведенных консультаций</t>
  </si>
  <si>
    <t>Количество товаров, на упаковке которых производителям дано право на безвозмездной основе размещать знак качества «Сделано на Кубани»</t>
  </si>
  <si>
    <t>Доля организаций частной формы собственности на рынке бытовых услуг</t>
  </si>
  <si>
    <t>Количество хозяйствующих субъектов в сфере бытового обслуживания на территории Абинского района</t>
  </si>
  <si>
    <t>Доля организаций частной формы собственности в сфере ритуальных услуг</t>
  </si>
  <si>
    <t>Количество хозяйствующих субъектов в сфере услуг  общественного питания на территории Абинского района</t>
  </si>
  <si>
    <t>Количество объектов придорожного сервиса</t>
  </si>
  <si>
    <t>Проведение мониторинга состояния дорожного сервиса, санитарного состояния придорожных территорий, пресечение несанкционированной торговли и рекламы вдоль автомобильных дорог, согласно утвержденному графику</t>
  </si>
  <si>
    <t>Доля организаций частной формы собственности в сфере кадастровых и землеустроительных работ</t>
  </si>
  <si>
    <t>Туристский поток всего</t>
  </si>
  <si>
    <t>Направление информации о проводимых региональных и международных выставках</t>
  </si>
  <si>
    <t>нет</t>
  </si>
  <si>
    <t xml:space="preserve">
</t>
  </si>
  <si>
    <t>оперативные данные - на территории муниципального образования Абинский район услуги по организации похорон по принципу «одного окна» не оказываются.</t>
  </si>
  <si>
    <t>оперативные данные - на территории муниципального образования Абинский район функционируют 4 придорожные ярмарки.</t>
  </si>
  <si>
    <t xml:space="preserve">оперативные данные - рост количества туристов связан с закрытием многих зарубежных туристических направлений и увеличением турпотока внутреннего туризма. Наибольший процент туристов Абинского района это однодневные самодеятельные туристы из близлежащих районов (Краснодар, Славянский, Крымский, Северский, Красноармейский районы). </t>
  </si>
  <si>
    <t xml:space="preserve">
 </t>
  </si>
  <si>
    <t>оперативные данные - на территории  муниципального образования Абинский район осуществляют деятельность 28 объектов туристского комплекса (17 гостиниц и 11 баз отдыха).</t>
  </si>
  <si>
    <t xml:space="preserve">оперативные данные - на территории муниципального образования Абинский район на постоянной основе проводятся мероприятия, направленные на недопущение нарушений в сфере перевозок пассажиров автомобильным транспортом по муниципальным маршрутам регулярных перевозок. </t>
  </si>
  <si>
    <t>Информация о порядке предоставления ритуальных услуг и стоимости услуг, предоставляемых согласно гарантированному перечню услуг по погребению размещена на официальном сайте органов местного самоуправления в информационно телекоммуникационной сети «Интернет»: https://abinskcity.ru/info/for-residents/board/834-o-predostavlenii-naseleniyu-garantirovannogo-perechnya-uslug-po-pogrebeniyu-na-bezvozmezdnoy-osnove.html, https://ahtirsky.ru/postanovlenie-%e2%84%96189-ot-18-05-2023g-o-pogrebenii-umershih-pogibshih-okazanii-uslug-po-pogrebeniyu-na-territorii-municzipalnyh-obshhestvennyh-kladbishh/, https://adm-holmskaya.ru/%D0%B4%D0%BE%D0%BA%D1%83%D0%BC%D0%B5%D0%BD%D1%82%D1%8B/%D1%80%D0%B5%D1%88%D0%B5%D0%BD%D0%B8%D1%8F/%D1%80%D0%B5%D1%88%D0%B5%D0%BD%D0%B8%D1%8F-2023, https://mingr-adm.ru/%D0%B4%D0%BE%D0%BA%D1%83%D0%BC%D0%B5%D0%BD%D1%82%D1%8B/%D1%80%D0%B5%D1%88%D0%B5%D0%BD%D0%B8%D1%8F/%D1%80%D0%B5%D1%88%D0%B5%D0%BD%D0%B8%D1%8F-2023, https://svetlogorskoe-sp.ru/reshenie-%e2%84%96164-s-ot-22-02-2023g-ob-utverzhdenii-prejskuranta-garantirovannogo-perechnya-uslug-po-pogrebeniyu-okazyvaemyh-na-territorii-svetlogorskogo-selskogo-poseleniya-s-1-fevralya-20/, https://varnav.ru/documents/decision/detail.php?id=1233460, https://fedorovka-sp.ru/%D0%B4%D0%BE%D0%BA%D1%83%D0%BC%D0%B5%D0%BD%D1%82%D1%8B/reshenija/%D1%80%D0%B5%D1%88%D0%B5%D0%BD%D0%B8%D1%8F-2023.html, http://olginskoe-sp.ru/wp-content/uploads/2023/02/SCAN0042.pdf.</t>
  </si>
  <si>
    <t>Рынок выполнения работ по благоустройству городской среды</t>
  </si>
  <si>
    <t xml:space="preserve">Наименование рынка </t>
  </si>
  <si>
    <t>Исходное значение Показателя в 2023 г.</t>
  </si>
  <si>
    <t>Целевое значения Показателя, установленное в плане мероприятий («дорожной карте») по содействию развитию конкуренции в отчетном периоде (году) 2024 г.</t>
  </si>
  <si>
    <t xml:space="preserve">Фактическое значение Показателя в отчетном периоде (2024 году)
</t>
  </si>
  <si>
    <t>Рынок услуг дошкольного образования</t>
  </si>
  <si>
    <t>Рынок услуг общего образования</t>
  </si>
  <si>
    <t>Рынок услуг среднего профессионального образования</t>
  </si>
  <si>
    <t xml:space="preserve">Рынок дополнительного образования детей </t>
  </si>
  <si>
    <t>Рынок медицинских услуг</t>
  </si>
  <si>
    <t>Рынок розничной торговли лекарственными препаратами, медицинскими изделиями и сопутствующими товарами</t>
  </si>
  <si>
    <t>Рынок теплоснабжения (производство тепловой энергии)</t>
  </si>
  <si>
    <t>Рынок услуг по сбору и транспортированию твердых коммунальных отходов</t>
  </si>
  <si>
    <t xml:space="preserve">Рынок выполнения работ по содержанию и текущему ремонту общего имущества собственников помещений </t>
  </si>
  <si>
    <t>Рынок поставки сжиженного газа в баллонах</t>
  </si>
  <si>
    <t>Рынок оказания услуг по перевозке пассажиров и багажа легковым такси на территории Краснодарского края</t>
  </si>
  <si>
    <t>Рынок услуг связи, в том числе услуг по предоставлению широкополосного доступа к информационно-телекоммуникационной сети «Интернет»</t>
  </si>
  <si>
    <t>Увеличение количества объектов государственной и муниципальной формы собственности, фактически используемых операторами связи для размещения и строительства сетей и сооружений связи, процентов по отношению к показателям предыдущего года</t>
  </si>
  <si>
    <t>Рынок жилищного строительства</t>
  </si>
  <si>
    <t>Рынок дорожной деятельности (за исключением проектирования)</t>
  </si>
  <si>
    <t>Рынок переработки водных биоресурсов</t>
  </si>
  <si>
    <t>Рынок обработки древесины и производства изделий из дерева</t>
  </si>
  <si>
    <t>Сфера наружной рекламы</t>
  </si>
  <si>
    <t>Наличие информации на официальном сайте органов местного самоуправления муниципального образования Абинский район в сети «Интернет»</t>
  </si>
  <si>
    <t>Торговля</t>
  </si>
  <si>
    <t>Рынок продукции машиностроения</t>
  </si>
  <si>
    <t>Электроэнергетика</t>
  </si>
  <si>
    <t>Рынок спортивных услуг</t>
  </si>
  <si>
    <t>Рынок оказания  услуг по ремонту  автотранспортных  средств</t>
  </si>
  <si>
    <t>Проведение мероприятий, предоставление информации в департамент потребительской сферы и регулирования рынка алкоголя Краснодарского края</t>
  </si>
  <si>
    <t>Рынок общественного  питания</t>
  </si>
  <si>
    <t>Рынок объектов придорожного  сервиса</t>
  </si>
  <si>
    <t>Рынок пищевой продукции</t>
  </si>
  <si>
    <t>Рынок металлургической  продукции</t>
  </si>
  <si>
    <t>Рынок сбора,  обработки и  утилизации отходов вторичного  сырья</t>
  </si>
  <si>
    <t>Рынок услуг в сфере  культуры</t>
  </si>
  <si>
    <t>Доля обучающихся дошкольного возраста в частных образовательных организациях, реализующих основные общеобразовательные программы – образовательные программы дошкольного образования, в общей численности обучающихся дошкольного возраста в образовательных организациях, реализующих основные общеобразовательные программы – образовательные программы дошкольного образования</t>
  </si>
  <si>
    <t>Количество организаций частной формы собственности, индивидуальных предпринимателей, реализующих основные общеобразовательные программы – образовательные программы дошкольного образования</t>
  </si>
  <si>
    <t>Доля обучающихся в частных образовательных организациях, реализующих основные общеобразовательные программы – образовательные программы начального общего, основного общего, среднего общего образования, в общем числе обучающихся в образовательных организациях, реализующих основные общеобразовательные программы – образовательные программы начального общего, основного общего, среднего общего образования</t>
  </si>
  <si>
    <t>Количество организаций частной формы собственности, реализующих основные общеобразовательные программы – образовательные программы начального общего, основного общего, среднего общего образования</t>
  </si>
  <si>
    <t>Доля обучающихся в частных образовательных организациях, реализующих основные профессиональные образовательные программы - образовательные программы среднего профессионального образования, в общем числе обучающихся в образовательных организациях, реализующих основные профессиональные образовательные программы - образовательные программы среднего профессионального образования</t>
  </si>
  <si>
    <t>Количество организаций частной формы собственности, реализующих основные профессиональные образовательные программы - образовательные программы среднего профессионального образования</t>
  </si>
  <si>
    <t>Количество организаций частной формы собственности, реализующих основные профессиональные образовательные программы - образовательные программы среднего профессионального образования, принявших участие в публичном конкурсе</t>
  </si>
  <si>
    <t>Доля организаций частной формы собственности в сфере дополнительного образования детей (доля организаций негосударственного сектора, индивидуальных предпринимателей, реализующих дополнительные общеобразовательные программы для детей в общем количестве организаций дополнительного образования детей в системе образования)</t>
  </si>
  <si>
    <t>Участие в системе персонифицированного финансирования дополнительного образования детей образовательных организаций всех форм собственности и индивидуальных предпринимателей (за исключением финансирования дополнительного образования в детских школах искусств)</t>
  </si>
  <si>
    <t>тыс.кв.м.</t>
  </si>
  <si>
    <t>Доля детей в возрасте от 5 до 18 лет, охваченных дополнительным образованием</t>
  </si>
  <si>
    <t>Доля детей, которые обеспечены сертификатами ПФДО, а в период с 1 января 2023 г.  до 1 января 2025 г. – социальными сертификатами</t>
  </si>
  <si>
    <t>Доля негосударственного сектора, включенного в ПФДО, в общем количестве юридических лиц, индивидуальных предпринимателей, включенных в ПФДО</t>
  </si>
  <si>
    <t>Доля медицинских организаций частной формы собственности, осуществляющих деятельность на рынке медицинских услуг</t>
  </si>
  <si>
    <t>Доля организаций частной формы собственности на рынке розничной торговли лекарственными препаратами, медицинскими изделиями</t>
  </si>
  <si>
    <t>Информация на официальном сайте органов местного самоуправления муниципального образования Абинский район в сети «Интернет»</t>
  </si>
  <si>
    <t>Доля существующих кладбищ, на которых проведена инвентаризация мест захоронений</t>
  </si>
  <si>
    <t>Доля существующих кладбищ, сведения о которых включены в справочник сведений о кладбищах и местах захоронений на них и размещены в ФГИС ЕСНСИ</t>
  </si>
  <si>
    <t>Доля хозяйствующих субъектов, оказывающих услуги по организации похорон, сведения о которых включены в справочник и размещены в ФГИС ЕСНСИ</t>
  </si>
  <si>
    <t>Оказание ритуальных услуг по принципу «одного окна»</t>
  </si>
  <si>
    <t>Доля организаций частной формы собственности в сфере теплоснабжения (производства тепловой энергии)</t>
  </si>
  <si>
    <t>Уровень потерь тепловой энергии при отпуске тепловой энергии</t>
  </si>
  <si>
    <t>Доля организаций частной формы собственности в сфере обращения с ТКО</t>
  </si>
  <si>
    <t>Доля муниципальных предприятий, осуществляющих деятельность на рынке благоустройства городской среды</t>
  </si>
  <si>
    <t>Формирование условий для поэтапного перехода пассажирских перевозок по регулируемым тарифам</t>
  </si>
  <si>
    <t>Объем ввода жилья на территории муниципального образования Абинский район</t>
  </si>
  <si>
    <t>Доля организаций частной формы собственности в сфере дорожной деятельности (за исключением проектирования)</t>
  </si>
  <si>
    <t>Участие рыбоперерабатывающих предприятий в агропромышленной выставке «Кубанская ярмарка»</t>
  </si>
  <si>
    <t>Доля организаций частной формы собственности в сфере легкой промышленности</t>
  </si>
  <si>
    <t>Информация  на официальном сайте органов местного самоуправления муниципального образования Абинский район в сети «Интернет»</t>
  </si>
  <si>
    <t>Количество предприятий, принявших участие в конгрессно-выставочных мероприятиях в различных форматах</t>
  </si>
  <si>
    <t>Доля организаций, индивидуальных предпринимателей, выпускающих продукцию, подлежащую обязательной маркировке</t>
  </si>
  <si>
    <t>Доля организаций частной формы собственности в сфере обработки древесины и производства изделий из дерева</t>
  </si>
  <si>
    <t>Количество предприятий – участников проведенных в конгрессно-выставочных мероприятий в различных форматах</t>
  </si>
  <si>
    <t>Доля субъектов малого и среднего предпринимательства, включая крестьянские (фермерские) хозяйства и сельскохозяйственные кооперативы, в общем объеме реализации сельскохозяйственной продукции</t>
  </si>
  <si>
    <t>Количество проведенных мероприятий, направленных на информирование населения о мерах государственной поддержки и развития</t>
  </si>
  <si>
    <t>Доля сельскохозяйственных потребительских кооперативов в общем объеме реализации сельскохозяйственной продукции</t>
  </si>
  <si>
    <t>Доля организаций частной  и иных форм собственности (за исключением государственной и муниципальной собственности) на рынке торговли</t>
  </si>
  <si>
    <t>Количество мест на рынках и ярмарках, в том числе ярмарках «выходного дня», в торговых комплексах</t>
  </si>
  <si>
    <t>Количество нестационарных и мобильных торговых объектов</t>
  </si>
  <si>
    <t>Количество торговых мест, предусмотренных схемами размещения нестационарных торговых объектов</t>
  </si>
  <si>
    <t>Количество объектов размещения для туристов</t>
  </si>
  <si>
    <t>Количество объектов размещения для туристов, введенных в эксплуатацию в результате реализации инвестиционных проектов</t>
  </si>
  <si>
    <t>Доля организаций частной формы собственности на рынке продукции машиностроения, за исключением организаций оборонно-промышленного комплекса</t>
  </si>
  <si>
    <t>Размещение информации о мерах государственной поддержки на официальном сайте органов местного самоуправления муниципального образования Абинский район в сети «Интернет»</t>
  </si>
  <si>
    <t>Количество предприятий – участников национального проекта «Производительность труда»</t>
  </si>
  <si>
    <t>Доля полезного отпуска ресурсов, реализуемых государственными и муниципальными унитарными предприятиями, в общем объеме таких ресурсов, реализуемых в районе (водоснабжение)</t>
  </si>
  <si>
    <t>Доля полезного отпуска ресурсов, реализуемых государственными и муниципальными унитарными предприятиями, в общем объеме таких ресурсов, реализуемых в районе (водоотведение)</t>
  </si>
  <si>
    <t>Количество заключенных концессионных соглашений</t>
  </si>
  <si>
    <t>Доля организаций частной формы собственности, осуществляющих деятельность по производству электроэнергии на розничном рынке и осуществляющих деятельность по купле-продаже электроэнергии (энергосбытовую деятельность) на розничном рынке</t>
  </si>
  <si>
    <t>Доля граждан, систематически занимающихся физической культурой и спортом</t>
  </si>
  <si>
    <t>Уровень обеспеченности граждан спортивными сооружениями, исходя из единовременной пропускной способности</t>
  </si>
  <si>
    <t>Направление информации в министерство физкультуры и спорта Краснодарского края</t>
  </si>
  <si>
    <t>Информация на официальном сайте органов местного  самоуправления муниципального образования Абинский район в информационно-телекоммуникационной сети «Интернет»</t>
  </si>
  <si>
    <t>Доля организаций частной формы собственности в сфере услуг по ремонту  автотранспортных  средств</t>
  </si>
  <si>
    <t>Доля организаций частной формы собственности на рынке общественного питания</t>
  </si>
  <si>
    <t>Доля организаций частной формы собственности на рынке пищевой продукции</t>
  </si>
  <si>
    <t>Информация на официальном сайте муниципального образования Абинский район в информационно-телекомуникационной сети «Интернет»</t>
  </si>
  <si>
    <t>Доля организаций частной формы собственности на рынке металлургической  продукции</t>
  </si>
  <si>
    <t>Информация на официальном сайте органов  местного  самоуправления муниципального образования Абинский район в информационно-телекоммуникационной сети «Интернет»</t>
  </si>
  <si>
    <t>Доля организаций частной формы собственности в сфере обработки и утилизации отходов</t>
  </si>
  <si>
    <t>Количество выставок декоративно-прикладного и изобразительного искусства</t>
  </si>
  <si>
    <t>Количество фестивалей и конкурсов</t>
  </si>
  <si>
    <t>Доля организаций частной формы собственности на рынке услуг в сфере  культуры</t>
  </si>
  <si>
    <t>оперативные данные - на территории муниципального образования Абинский район частные образовательные организации, реализующие основные общеобразовательные программы – образовательные программы дошкольного образования отсутствуют.</t>
  </si>
  <si>
    <t>оперативные данные - на территории муниципального образования Абинский район частные образовательные организации, реализующие основные общеобразовательные программы – образовательные программы начального общего, основного общего, среднего общего образования отсутствуют.</t>
  </si>
  <si>
    <t xml:space="preserve">оперативные данные - на территории муниципального образования Абинский район образовательную деятельность ведет филиал ЧПОУ «Анапский индустриальный техникум».  </t>
  </si>
  <si>
    <t>оперативные данные - на территории муниципального образования Абинский район организации частной формы собственности, реализующие основные профессиональные образовательные программы - образовательные программы среднего профессионального образования, принявшие участие в публичном конкурсе отсутствуют.</t>
  </si>
  <si>
    <t>оперативные данные - на территории муниципального образования Абинский район в системе дополнительного образования АИС «Навигатор дополнительного образования детей Краснодарского края» зарегистрировано 7 организаций и индивидуальных предпринимателей дополнительного образования: из них 1 частной формы собственности (ИП Луизи Н.А.) и 6 муниципальной формы собственности  (МБУ ДО «Дом детского творчества», МБУ ДО Станция юных техников, МКУ ДО ЦВР «Патриот», МБУ ДО СШ «Юность», МКУ ДО СШ «Спартак», МКУ ДО СШ «Виктория»). Доля организаций частной формы собственности в сфере дополнительного образования детей составляет 14,3 %.</t>
  </si>
  <si>
    <t>оперативные данные - на территории муниципального образования Абинский район образовательную деятельность ведут 2 организации: ГБПОУ КК «Ахтырский техникум Профи-Альянс» (1291 обучающихся) и филиал ЧПОУ «Анапский индустриальный техникум» (1217 обучающихся). Доля обучающихся в частных образовательных организациях - 48,5 %.</t>
  </si>
  <si>
    <t>оперативные данные - на территории муниципального образования Абинский район в системе ПФДО детей зарегистрировано 2 образовательные организации (МБУ ДО Станция юных техников, МБУ ДО «Дом детского творчества»).</t>
  </si>
  <si>
    <t>оперативные данные -  на территории муниципального образования Абинский район доля детей в возрасте от 5 до 18 лет, охваченных дополнительным образованием составляет 81,5 %. Количество детей в возрасте от 5 до 18 лет, охваченных дополнительным образованием - 13458 чел., численность детей в возрасте от 5 до 18 лет по данным Краснодарстата на территории муниципального образования Абинский район - 16504 чел.</t>
  </si>
  <si>
    <t>оперативные данные -  на территории муниципального образования Абинский район доля детей, которые обеспечены сертификатами ПФДО и социальными сертификатами составляет 32,6%. Количество сертификатов, использованных для оплаты - 5374 ед., численность детей в возрасте от 5 до 18 лет по данным Краснодарстата на территории муниципального образования Абинский район - 16504 чел.</t>
  </si>
  <si>
    <t>оперативные данные -  на территории муниципального образования Абинский район негосударственный сектор, включенный в ПФДО отсутствует.</t>
  </si>
  <si>
    <t>отношение негосударственного сектора, включенного в ПФДО к общему количеству юридических лиц, индивидуальных предпринимателей, включенных в ПФДО</t>
  </si>
  <si>
    <t xml:space="preserve">оперативные данные -  на территории муниципального образования Абинский район лицензии на оказание медицинских услуг имеют 57 организаций и индивидуальных предпринимателей (в том числе частной формы собственности – 26 организаций и 28 индивидуальных предпринимателей, государственной формы собственности – 3 медицинские организации: ГБУЗ «Абинская центральная районная больница» МЗ КК, ГКУЗ «Лепрозорий» МЗ КК, ГБУЗ «Специализированная психиатрическая больница № 2» МЗ КК). Доля медицинских организаций частной формы собственности, осуществляющих деятельность на рынке медицинских услуг составляет 94,7 %. </t>
  </si>
  <si>
    <t xml:space="preserve">оперативные данные -  на территории муниципального образования Абинский район на рынке услуг розничной торговли лекарственными препаратами, медицинскими изделиями и сопутствующими товарами осуществляют деятельность 46 аптечных пунктов, имеющих лицензию на осуществление фармацевтической деятельности в части розничной торговли. Доля организаций частной формы собственности на рынке розничной торговли лекарственными препаратами, медицинскими изделиями составляет 100 %.
</t>
  </si>
  <si>
    <t xml:space="preserve">оперативные данные -  на территории муниципального образования Абинский район на рынке ритуальных услуг осуществляют деятельность 18 хозяйствующих субъектов, из них 14 частной формы собственности. Доля организаций частной формы собственности  в сфере ритуальных услуг составляет 77,8 %. 
</t>
  </si>
  <si>
    <t>оперативные данные - на территории муниципального образования Абинский район количество кладбищ - 40 шт., из них 32 шт., на которых проведена инвентаризация мест захоронений.</t>
  </si>
  <si>
    <t>оперативные данные - на территории муниципального образования Абинский район хозяйствующие субъекты, оказывающие услуги по организации похорон, сведения о которых включены в справочник и размещены в ФГИС ЕСНСИ отсутствуют.</t>
  </si>
  <si>
    <t>оперативные данные - на территории муниципального образования Абинский район ритуальные услуги по принципу «одного окна» не оказываются.</t>
  </si>
  <si>
    <t xml:space="preserve"> нет</t>
  </si>
  <si>
    <t>оперативные данные - на территории муниципального образования Абинский район осуществляют деятельность 3 организации частной формы собственности (филиал АО «АТЭК» «Абинские тепловые сети», филиал ООО «РН-Транспорт» г. Славянск-на-Кубани, ООО «АСУ-Сервис») и 2 организации государственной и муниципальной формы собственности (ГКУЗ «Лепрозорий» МЗ КК, МУП «Универсал»). Объем полезного отпуска тепловой энергии организациями частной формы собственности составляет 26905,8 Гкал, организациями всех форм собственности - 39812,35 Гкал, доля полезного отпуска тепловой энергии организациями частной формы собственности составляет 67,6 %.</t>
  </si>
  <si>
    <t>оперативные данные - на территории муниципального образования Абинский район уровень потерь тепловой энергии при отпуске тепловой энергии составляет 22,2 %. Объем полезного отпуска тепловой энергии организациями всех форм собственности - 8823,14 Гкал, объем потерь тепловой энергии при отпуске тепловой энергии организациями всех форм собственности - 39812,3 Гкал.</t>
  </si>
  <si>
    <t>оперативные данные - на территории муниципального образования Абинский район осуществляет деятельность региональный оператор частной формы собственности АО «Мусороуборочная компания». Доля организаций частной формы собственности в сфере обращения с ТКО составляет 100 %.</t>
  </si>
  <si>
    <t>оперативные данные - на территории муниципального образования Абинский район муниципальные предприятия, осуществляющих деятельность на рынке благоустройства городской среды в рамках реализации ГП КК «Формирование комфортной городской среды» отсутствуют.</t>
  </si>
  <si>
    <t>оперативные данные - извещения о проведении открытого конкурса по отбору управляющей организации на официальном сайте органов местного самоуправления муниципального образования Абинский район в информационно-телекоммуникационной сети «Интернет» не размещались.</t>
  </si>
  <si>
    <t>оперативные данные - на территории муниципального образования Абинский район количество объектов государственной и муниципальной формы собственности, фактически используемых операторами связи для размещения и строительства сетей и сооружений связи, по отношению к предыдущему году не изменилось.</t>
  </si>
  <si>
    <t>оперативные данные - на территории муниципального образования Абинский район услуги мобильной связи предоставляют 8 операторов связи: ПАО «Ростелеком» филиал ЮГ, филиал «Макро-Регион» «ЮГ» ПАО «Мобильные ТелеСистемы», Кавказский филиал ПАО «Мегафон», Краснодарский филиал ПАО «ВымпелКом», Краснодарский филиал ООО «Т2 Мобайл», ООО «Скартел», ООО «Телекоммуникационные сети Кубани», АО «Эр-Телеком Холдинг». Доля организаций частной формы собственности в сфере оказания услуг по предоставлению широкополосного доступа к информационно-телекоммуникационной сети «Интернет» составляет 100%.</t>
  </si>
  <si>
    <t>оперативные данные - объем ввода жилья на территории муниципального образования Абинский район составил 51,7 тыс. кв. м.</t>
  </si>
  <si>
    <t>оперативные данные - на территории муниципального образования Абинский район осуществляли деятельность организации в сфере строительства объектов капитального строительства, за исключением жилищного и дорожного строительства: ООО «НР Строй» (строительство блока начальной школы на 400 мест на территории МАОУ СОШ № 4), ООО «Основа» (строительство мо-ста через реку Абин по ул. Калинина), ООО СК «Ариус» (строительство ВОП в ст. Холмской). Доля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 составляет 100 %.</t>
  </si>
  <si>
    <t xml:space="preserve">оперативные данные - на территории муниципального образования Абинский район в 2024 году осуществляли деятельность в сфере дорожной деятельности (за исключением проектирования) 33 хозяйствующих субъектов, из них: 29 - частной формы собственности, 4 - муниципальной формы собственности. Доля организаций частной формы собственности в сфере дорожной деятельности (за исключением проектирования) составляет 87,9 %.
</t>
  </si>
  <si>
    <t>оперативные данные - в течение 2024 года предприятия рынка легкой промышленности не принимали участие в конгрессно-выставочных мероприятиях.</t>
  </si>
  <si>
    <t>оперативные данные - на территории муниципального образования Абинский район ООО «Абинская швейная фабрика», выпускает продукцию, подлежащую обязательной маркировке.</t>
  </si>
  <si>
    <t>оперативные данные - в течение 2024 года предприятия рынка обработки древесины и производства изделий из дерева не принимали участие в конгрессно-выставочных мероприятиях.</t>
  </si>
  <si>
    <t>оперативные данные - доля субъектов малого и среднего предпринимательства, включая крестьянские (фермерские) хозяйства и сельскохозяйственные кооперативы, в общем объеме реализации сельскохозяйственной продукции составляет 15,5 %. (соотношение продукции КФХ и индивидуальных предпринимателей  1400, 9 млн. руб. к общему объему реализации продукции сельского хозяйства 9035,3 млн. руб.). В Абинском районе производством сельскохозяйственной продукции занимаются 37 сельхозпредприятий, 94 крестьянско фермерских хозяйств и 3 сельскохозяйственных кооператива.</t>
  </si>
  <si>
    <t>оперативные данные - проведено 10 мероприятий, направленных на информирование населения о мерах государственной поддержки и развития.</t>
  </si>
  <si>
    <t>оперативные данные - количество мест на рынках и ярмарках на территории муниципального образования Абинский район составляет 1341 единиц.</t>
  </si>
  <si>
    <t>оперативные данные - утверждена схема размещения нестационарных торговых объектов на территории муниципального образования Абинский район и схема размещения нестационарных объектов по оказанию услуг. В схему размещения нестационарных торговых объектов на территории муниципального образования Абинский район включены 238 нестационарных торговых объекта, схема корректируется в течении года ежеквартально в связи с поступающими предложениями от городских и сельских поселений.</t>
  </si>
  <si>
    <t>оперативные данные - объекты размещения для туристов, введенные в эксплуатацию в результате реализации инвестиционных проектов отсутствуют.</t>
  </si>
  <si>
    <t>оперативные данные - ООО «Кубаньнефтемаш» с 2021 года является участником национального проекта «Производительность труда» (экономический эффект - оптимизирован процесс выпуска термостойких уплотнителей, которые используют для перекрытия и герметизации отдельных зон нефтяных или газовых скважин, сокращено время протекания процесса на 10 %, сокращены запасы на 35 %, рост выработки на 10 %).</t>
  </si>
  <si>
    <t>оперативные данные - за 12 месяцев 2024 года общий объем полезного отпуска ресурсов (водоснабжение), реализуемых организациями всех форм собственности на территории муниципального образования Абинский район - 3456184,6  м3, реализуемых МУПами - 1270540,6 м3.</t>
  </si>
  <si>
    <t>оперативные данные - за 12 месяцев 2024 года общий объем полезного отпуска ресурсов (водоотведение), реализуемых на территории муниципального образования Абинский район - 1157686,03 м3, реализуемых МУПами - 391435,03 м3.</t>
  </si>
  <si>
    <t>оперативные данные - на территории муниципального образования Абинский район концессионные соглашения отсутствуют.</t>
  </si>
  <si>
    <t>оперативные данные - за 12 месяцев 2024 года общий объем полезного отпуска ресурсов (водоснабжение), реализуемых на территории муниципального образования Абинский район - 3456184,6  м3, потери в водопроводных сетях - 1564465,12 м3, уровень потерь воды в водопроводных сетях составляет 31,2%.</t>
  </si>
  <si>
    <t>оперативные данные - на территории  муниципального образования Абинский район количество занимающихся физической культурой и спортом - 55999 человек из 89599 жителей в возрасте от 3 до 79 лет, доля граждан, систематически занимающихся физической культурой и спортом составляет 62,5 %.</t>
  </si>
  <si>
    <t>оперативные данные - информация направляется в министерство физкультуры и спорта Краснодарского края.</t>
  </si>
  <si>
    <t xml:space="preserve">оперативные данные - на территории муниципального образования Абинский район общая сеть АЗС всех хозяйствующих субъектов насчитывает 17 станций, доля организаций частного сектора на рынке нефтепродуктов составляет 100 %. Основными операторами рынка нефтепродуктов являются крупные компании, такие как:  ПАО «НК «Роснефть» - Кубаньнефтепродукт», ООО «Лукойл-Югнефтепродукт», ПАО «Газпром». </t>
  </si>
  <si>
    <t>оперативные данные - металлургическая отрасль представлена организацией частной формы собственности ООО «Абинский ЭлектроМеталлургический завод».</t>
  </si>
  <si>
    <t>оперативные данные - в течение 2024 года состоялось 24 выставки декоративно-прикладного и изобразительного искусства.</t>
  </si>
  <si>
    <t>оперативные данные - в течение 2024 года состоялось 63 фестивалей и конкурсов.</t>
  </si>
  <si>
    <t>оперативные данные - рыбоперерабатывающие предприятие не принимало участие в агропромышленной выставке «Кубанская ярмарка».</t>
  </si>
  <si>
    <t xml:space="preserve">оперативные данные - на территории муниципального образования Абинский район в 2024 году осуществляли деятельность 5 управляющих компаний частной формы собственности (ООО «МУК Гарант ЖКК», ООО «ГУК Абинск», ООО «УК Выселки», ООО «УК «Абинск дом комфорт», ООО «Бытсервис»), 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 составляет 100 %. </t>
  </si>
  <si>
    <t>оперативные данные - на территории муниципального образования Абинский район поэтапный переход пассажирских перевозок по регулируемым тарифам не проводился.</t>
  </si>
  <si>
    <t>Доля организаций частной формы собственности в сфере переработки водных биоресурсов</t>
  </si>
  <si>
    <t>оперативные данные - информация о каталоге товаров, работ, услуг предприятий Абинского района размещена на официальном сайте органов  местного  самоуправления администрации муниципального образования Абинский район в информационно-телекоммуникационной сети «Интернет», https://abinskiy.ru/wp-content/uploads/2021/12/versiya-pechat5.pdf.</t>
  </si>
  <si>
    <t>оперативные данные - информация о мерах государственной поддержки предприятий легкой промышленности Абинского района размещена на официальном сайте органов  местного  самоуправления администрации муниципального образования Абинский район в информационно-телекоммуникационной сети «Интернет», https://abinskiy.ru/mestnoe-samoupravlenie/administraciya-rajona/struktura-administracii/upravlenie-ekonomicheskogo-razvitiya/promyshlennost/gospodderzhka/.</t>
  </si>
  <si>
    <t>оперативные данные - информация о каталоге товаров, работ, услуг предприятий Абинского района размещена на официальном сайте органов  местного  самоуправления администрации муниципального образования Абинский район в информационно-телекоммуникационной сети «Интернет», , https://abinskiy.ru/wp-content/uploads/2021/12/versiya-pechat5.pdf.</t>
  </si>
  <si>
    <t>оперативные данные - информация о региональных и межрегиональных выставках-ярмарках размещена на официальном сайте органов  местного  самоуправления администрации муниципального образования Абинский район в информационно-телекоммуникационной сети «Интернет», https://abinskiy.ru/novosti-upravleniya-ekonomiki/</t>
  </si>
  <si>
    <t>оперативные данные - информация о предписаниях о демонтаже самовольно установленных рекламных конструкций размещена на официальном сайте органов местного  самоуправления в информационно телекоммуникационной сети «Интернет», https://abinskiy.ru/mestnoe-samoupravlenie/administraciya-rajona/struktura-administracii/upravlenie-arhitektury-i-gradostroitelstva/gradostroitelnaya-deyatelnost/inye-dokumenty-v-sfere-gradostroitelnoj-deyatelnosti/pokazateli-po-konkurentnym-tovarnym-rynkam/.</t>
  </si>
  <si>
    <t>оперативные данные - информация о схеме размещения рекламных конструкций размещена на официальном сайте органов местного самоуправления в информационно телекоммуникационной сети «Интернет», https://abinskiy.ru/mestnoe-samoupravlenie/administraciya-rajona/struktura-administracii/upravlenie-arhitektury-i-gradostroitelstva/gradostroitelnaya-deyatelnost/inye-dokumenty-v-sfere-gradostroitelnoj-deyatelnosti/shemy-razmeshheniya-reklamnyh-konstrukcij/.</t>
  </si>
  <si>
    <t>отношение продукции, произведенной сельскохозяйственными потребительскими кооперативами в общем объеме реализации сельскохозяйственной продукции  ((89,7 млн. руб. / 9035,3 млн. руб.)*100)</t>
  </si>
  <si>
    <t>оперативные данные - доля продукции, произведенной сельскохозяйственными кооперативами, в общем производстве пищевых продуктов составляет 1,0 %. СПСК «Сырные Истории» - объем производства молочной продукции - 187,5 тонн на сумму 68,76  млн. руб.,  СПСК «Садоводы Кубани - объем производства хранения плодов и ягод  - 230 тонны на сумму 20,925 млн. руб. Общий объем реализации продукции сельского хозяйства 9035,3 млн. руб.</t>
  </si>
  <si>
    <t>отношение произведенной продукции субъектов малого и среднего предпринимательства, включая крестьянские (фермерские) хозяйства и сельскохозяйственные кооперативы к общему объему реализации сельскохозяйственной продукции ((1400,9 млн. руб. / 9035,3 млн. руб.)*100)</t>
  </si>
  <si>
    <t>оперативные данные - информация о доступных мерах государственной поддержки, включая исчерпывающий перечень актуальных нормативных правовых актов, регламентирующих предоставление субсидий сельхозтоваро-производителям  размещена на официальном сайте органов  местного  самоуправления муниципального образования Абинский район в информационно-телекоммуникационной сети «Интернет», https://abinskiy.ru/mestnoe-samoupravlenie/administraciya-rajona/struktura-administracii/upravlenie-selskogo-hozyajstva-i-ohrany-okruzhajushhej-sredy/subsidirovanie-selhoztovaroproizvoditelej/</t>
  </si>
  <si>
    <t>отношение обучающихся дошкольного возраста в частных образовательных организациях, реализующих основные общеобразовательные программы – образовательные программы дошкольного образования к общей численности обучающихся дошкольного возраста в образовательных организациях, реализующих основные общеобразовательные программы – образовательные программы дошкольного образования ((0 обучающихся / 3477 обучающихся)*100)</t>
  </si>
  <si>
    <t>отношение обучающихся в частных образовательных организациях, реализующих основные общеобразовательные программы – образовательные программы начального общего, основного общего, среднего общего образования к общей численности обучающихся в образовательных организациях, реализующих основные общеобразовательные программы – образовательные программы начального общего, основного общего, среднего общего образования ((0 обучающихся / 11973 обучающихся)*100)</t>
  </si>
  <si>
    <t>отношение обучающихся в частных образовательных организациях, реализующих основные профессиональные образовательные программы - образовательные программы среднего профессионального образования к общей численности обучающихся в образовательных организациях, реализующих основные профессиональные образовательные программы - образовательные программы среднего профессионального образования ((1217 обучающихся / 2508 обучающихся)*100)</t>
  </si>
  <si>
    <t>отношение организаций частной формы собственности в сфере дополнительного образования детей к общему количеству организаций дополнительного образования детей в системе образования ((1 единиц / 7 единиц)*100)</t>
  </si>
  <si>
    <t>отношение количества детей в возрасте от 5 до 18 лет, охваченных дополнительным образованием к численности детей в возрасте от 5 до 18 лет по данным Краснодарстата на территории муниципального образования Абинский район ((13458 детей / 16504 детей)*100)</t>
  </si>
  <si>
    <t>отношение количества сертификатов, использованных для оплаты к численности детей в возрасте от 5 до 18 лет по данным Краснодарстата на территории муниципального образования Абинский район - ((5374 детей / 16504 детей)*100)</t>
  </si>
  <si>
    <t>отношение медицинских организаций частной формы собственности к общей численности медицинских организаций ((54 единиц / 57 единиц)*100)</t>
  </si>
  <si>
    <t>отношение организаций частной формы собственности в сфере розничной торговли лекарственными препаратами, медицинскими изделиями к общей численности организаций в сфере розничной торговли лекарственными препаратами, медицинскими изделиями ((46 единиц / 46 единиц)*100)</t>
  </si>
  <si>
    <t>отношение организаций частной формы собственности в сфере ритуальных услуг к общему количеству хозяйствующих субъектов в сфере ритуальных услуг ((14 единиц / 18 единиц)*100)</t>
  </si>
  <si>
    <t>отношение количества кладбищ на которых проведена инвентаризация мест захоронений к общему количеству кладбищ ((32 шт. / 40 шт.)*100)</t>
  </si>
  <si>
    <t>отношение объема полезного отпуска тепловой энергии организациями частной формы собственности в общем объеме полезного отпуска тепловой энергии всеми хозяйствующими субъектами ((26905,8 Гкал / 39812,35 Гкал)*100)</t>
  </si>
  <si>
    <t>отношение объема  потерь тепловой энергии при отпуске тепловой энергии организациями всех форм собственности к общему объему отпуска тепловой энергии организациями всех форм собственности  ((8823,14 Гкал / 39812,3 Гкал)*100)</t>
  </si>
  <si>
    <t>отношение организаций частной формы собственности в сфере обращения с ТКО к общему количеству хозяйствующих субъектов в сфере обращения с ТКО ((1 единица /1 единица)*100)</t>
  </si>
  <si>
    <t>отношение организаций частной формы собственности в сфере выполнения работ по благоустройству городской среды к общему количеству хозяйствующих субъектов в сфере выполнения работ по благоустройству городской среды ((4 единицы / 4 единицы)*100)</t>
  </si>
  <si>
    <t>отношение муниципальных предприятий, осуществляющих деятельность на рынке благоустройства городской среды к общему количеству хозяйствующих субъектов в сфере выполнения работ по благоустройству городской среды ((0 единицы / 4 единицы)*100)</t>
  </si>
  <si>
    <t>отношение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 к общему количеству хозяйствующих субъектов в сфере выполнения работ по содержанию и текущему ремонту общего имущества собственников помещений в многоквартирном доме ((5 единиц / 5 единиц)*100)</t>
  </si>
  <si>
    <t>отношение организаций частной формы собственности в сфере поставки сжиженного газа в баллонах к общему количеству хозяйствующих субъектов в сфере поставки сжиженного газа в баллонах ((1 единица / 1 единица)*100)</t>
  </si>
  <si>
    <t>отношение организаций частной формы собственности оказания услуг по перевозке пассажиров автомобильным транспортом по муниципальным маршрутам регулярных перевозок к общему количеству хозяйствующих субъектов оказания услуг по перевозке пассажиров автомобильным транспортом по муниципальным маршрутам регулярных перевозок ((6 единиц / 6 единиц)*100)</t>
  </si>
  <si>
    <t>отношение организаций частной формы собственности в сфере оказания услуг по перевозке пассажиров и багажа легковым такси к общему количеству хозяйствующих субъектов в сфере оказания услуг по перевозке пассажиров и багажа легковым такси ((3 единиц / 3 единиц)*100)</t>
  </si>
  <si>
    <t>отношение количества объектов государственной и муниципальной формы собственности, фактически используемых операторами связи для размещения и строительства сетей и сооружений связи по отношению к показателям предыдущего года                    ((14 объектов / 14 объектов)*100)</t>
  </si>
  <si>
    <t>отношение организаций частной формы собственности в сфере оказания услуг по предоставлению широкополосного доступа к информационно-телекоммуникационной сети «Интернет» к общему количеству хозяйствующих субъектов в сфере оказания услуг по предоставлению широкополосного доступа к информационно-телекоммуникационной сети «Интернет» ((8 единиц / 8 единиц)*100)</t>
  </si>
  <si>
    <t>отношение организаций частной формы собственности  в сфере жилищного строительства к общему количеству хозяйствующих субъектов  в сфере жилищного строительства ((3 единицы /                    3 единицы)*100)</t>
  </si>
  <si>
    <t>отношение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 к общему количеству хозяйствующих субъектов  в сфере строительства объектов капитального строительства, за исключением жилищного и дорожного строительства ((3 единицы / 3 единицы)*100)</t>
  </si>
  <si>
    <t>отношение организаций частной формы собственности в сфере дорожной деятельности (за исключением проектирования) к общему количеству хозяйствующих субъектов в сфере дорожной деятельности (за исключением проектирования) ((29 единиц / 33 единицы)*100)</t>
  </si>
  <si>
    <t>отношение организаций частной формы собственности в сфере переработки водных биоресурсов к общему количеству хозяйствующих субъектов в сфере переработки водных биоресурсов ((1 единица / 1 единица)*100)</t>
  </si>
  <si>
    <t>отношение организаций частной формы собственности в сфере легкой  промышленности к общему количеству хозяйствующих субъектов в сфере легкой  промышленности ((2 единицы / 2 единицы)*100))</t>
  </si>
  <si>
    <t>отношение организаций, индивидуальных предпринимателей, выпускающих продукцию, подлежащую обязательной маркировке в сфере легкой  промышленности к общему количеству хозяйствующих субъектов в сфере легкой  промышленности ((1 единица / 2 единицы)*100))</t>
  </si>
  <si>
    <t>отношение организаций частной формы собственности в сфере обработки древесины и производства изделий из дерева к общему количеству хозяйствующих субъектов в сфере обработки древесины и производства изделий из дерева ((3 единицы / 3 единицы)*100))</t>
  </si>
  <si>
    <t>отношение организаций частной формы собственности  в сфере наружной рекламы к общему количеству хозяйствующих субъектов  в сфере наружной рекламы ((9 единиц / 9 единиц)*100)</t>
  </si>
  <si>
    <t>отношение организаций частной формы собственности в сфере розничной торговли к общему количеству хозяйствующих субъектов  в сфере розничной торговли ((1234 объектов / 1235 объектов)*100)</t>
  </si>
  <si>
    <t>оперативные данные - по итогам краевого конкурса в области качества «Сделано на Кубани» 8 предприятий, осуществляющих деятельность на территории муниципального образования Абинский район признаны победителями:  ООО  «Абинский ЭлектроМеталлургический завод», ООО «Витагрин», ООО «Кубснаб», ООО «Маслозавод «Абинский», СПСК «Сырные истории», ООО ППСП «Нирис», ООО «Южная рисовая компания», ООО «НФП Кубаньнефтемаш». Количество товаров, на упаковке которых производителям дано право на безвозмездной основе размещать знак качества «Сделано на Кубани» - 49 ед., https://product-of-kuban.ru/.</t>
  </si>
  <si>
    <t>оперативные данные - информация о мерах государственной поддержки размещена на официальном сайте органов местного самоуправления муниципального образования Абинский район в сети «Интернет», https://abinskiy.ru/mestnoe-samoupravlenie/administraciya-rajona/struktura-administracii/upravlenie-ekonomicheskogo-razvitiya/promyshlennost/gospodderzhka/.</t>
  </si>
  <si>
    <t>отношение организаций частной формы собственности на рынке продукции машиностроения, за исключением организаций оборонно-промышленного комплекса к общему количеству организаций частной формы собственности на рынке продукции машиностроения, за исключением организаций оборонно-промышленного комплекса ((2 единицы / 2 единицы)*100)</t>
  </si>
  <si>
    <t>отношение полезного отпуска ресурсов, реализуемых государственными и муниципальными унитарными предприятиями к общему объему таких ресурсов, реализуемых в районе (водоснабжение) ((1270540,6  м3 / 3456184,6 м3)*100).</t>
  </si>
  <si>
    <t>(отношение полезного отпуска ресурсов, реализуемых государственными и муниципальными унитарными предприятиями, в общем объеме таких ресурсов, реализуемых в районе (водоотведение) (( 391435,03 м3 / 1157686,03 м3)*100)</t>
  </si>
  <si>
    <t>отношение объема потерь воды в водопроводных сетях к объему полезного отпуска ресурсов, реализуемых в районе (водоснабжение) (1564465,12 м3 / (1564465,12 м3 + 3456184,6 м3)*100)</t>
  </si>
  <si>
    <t>отношение организаций частной формы собственности, осуществляющих деятельность по производству электроэнергии на розничном рынке и осуществляющих деятельность по купле-продаже электроэнергии (энергосбытовую деятельность) на розничном рынке к общему количеству хозяйствующих субъектов в сфере электроэнергетики, (2 единицы / 2 единицы)*100)</t>
  </si>
  <si>
    <t xml:space="preserve">отношение населения, систематически занимающихся физической культурой и спортом к общей численности жителей в возрасте от 3 до 79 лет ((55999 человек / 89599 человек)*100)  </t>
  </si>
  <si>
    <t>отношение нормативной единовременной пропускной способности имеющихся спортивных сооружений к необходимой нормативной единовременной пропускной способности имеющихся спортивных сооружений,  рассчитываемой в соответствии с приказом Минспорта России от 21 марта 2018 года № 244 (89,48 * 100 / 122)</t>
  </si>
  <si>
    <t>оперативные данные - норматив обеспеченности - 122 человека на 1000 человек населения. Единовременная пропускная способность (ЕПС) спортивных объектов Абинского района - 80188 чел. Численность населения Абинского района в возрасте 3-79 лет - 89599 человек. ЕПС на 1000 человек = 8018*1000/89599 = 89,5; Обеспеченность населения спортивными сооружениями на территории  муниципального образования Абинский район составляет 89,48*100/122 = 73,3 %.</t>
  </si>
  <si>
    <t>оперативные данные - в течение 2024 года количество оказанной методической и  консультационной помощи о порядке проведения экспертизы проектной  документации составило 18 шт.</t>
  </si>
  <si>
    <t>оперативные данные - на территории муниципального образования Абинский район осуществляют деятельность в сфере архитектурно-строительного проектирования 5 хозяйствующих субъектов: ООО «Проект-Сервис», ИП Зварыкина И.А., ООО «Строй-Лидер», ООО «Контур», ИП Фролов О.Е., доля организаций частной собственности составляет 100 %, https://abinskinvest.ru/ru/v-pom-predprin/reestr-subektov-malogo-i-srednego-predprinimatelstva-abinskogo-rayona/.</t>
  </si>
  <si>
    <t>оперативные данные - в 2024 году  в рамках реализации ГП КК «Формирование комфортной городской среды» в сфере благоустройства городской среды выполняли работы: ООО «САД-Строй» по благоустройству общественной территории в г. Абинске по проспекту Восточному (муниципальный контракт от 30.01.2024 г. № 0818500000823009635 на общую сумму 60254,7 тыс. руб), ООО «СК «Русстрой» по благоустройству общественной территории в пгт. Ахтырский по ул. Красной между ул. Гагарина и ул. Октябрьская (муниципальный контракт от 29.01.2024 г. № 0818500000823009253-001 на сумму 14605,2 тыс. руб.), ООО «ЦЕНТРНК» по благоустройству территории общего пользования в ст. Мингрельской сквер по ул. Советской (муниципальный контракт № 0818500000823009249 от 23.01.2024 г. № на сумму 40992,1 тыс. руб.), ООО «СКФ Гермес» по благоустройству общественной территории по адресу п. Синегорский по улице Лесная, 3 (муниципальный контракт от 20 мая 2024 г. № 136 на общую сумму 6430,0 тыс. рублей). Доля организаций частной формы собственности составляет 100%.</t>
  </si>
  <si>
    <t>оперативные данные - на территории муниципального образования Абинский район осуществляют деятельность на рынке бытовых услуг 595 хозяйствующих субъектов, из них 589 частной формы собственности, доля организаций частной формы собственности составляет 99,0 %, https://abinskiy.ru/mestnoe-samoupravlenie/administraciya-rajona/struktura-administracii/otdel-potrebitelskoj-sfery-i-zashhity-prav-potrebitelej/bytovye-uslugi-na-territorii-abinskogo-rajona/.</t>
  </si>
  <si>
    <t>оперативные данные - реестр участников, осуществляющих  деятельность на  рынке нефтепродуктов размещен на официальном сайте органов местного самоуправления муниципального образования Абинский район в сети «Интернет», https://abinskiy.ru/mestnoe-samoupravlenie/administraciya-rajona/struktura-administracii/upravlenie-stroitelstva-zhkh-transporta-i-svyazi/transport/rynok-nefteproduktov/.</t>
  </si>
  <si>
    <t>оперативные данные - на территории муниципального образования Абинский район осуществляют деятельность на рынке бытовых услуг 595 хозяйствующих субъектов, https://abinskiy.ru/mestnoe-samoupravlenie/administraciya-rajona/struktura-administracii/otdel-potrebitelskoj-sfery-i-zashhity-prav-potrebitelej/bytovye-uslugi-na-territorii-abinskogo-rajona/.</t>
  </si>
  <si>
    <t>оперативные данные - на территории муниципального образования Абинский район доля организаций частной формы собственности на рынке общественного питания составляет 100 %, https://abinskiy.ru/mestnoe-samoupravlenie/administraciya-rajona/struktura-administracii/otdel-potrebitelskoj-sfery-i-zashhity-prav-potrebitelej/obshhestvennoe-pitanie/.</t>
  </si>
  <si>
    <t>оперативные данные - на территории муниципального образования Абинский район предоставление услуг общественного питания осуществляют 122 объектов хозяйствующих субъектов частной формы собственности, https://abinskiy.ru/mestnoe-samoupravlenie/administraciya-rajona/struktura-administracii/otdel-potrebitelskoj-sfery-i-zashhity-prav-potrebitelej/obshhestvennoe-pitanie/.</t>
  </si>
  <si>
    <t>оперативные данные - на постоянной основе проводится мониторинг объектов дорожного сервиса. Особое внимание уделяется приведению объектов дорожного сервиса и прилегающих к ним территорий в надлежащее состояние, придорожным ярмаркам, недопущению размещения ненормативным рекламных конструкций, штендеров.</t>
  </si>
  <si>
    <t>оперативные данные - на территории  муниципального образования Абинский район функционируют 240 объектов  придорожного сервиса, в том числе 23 объекта общественного питания, 62 продовольственных магазина, 22 автосервисов, 13 АЗС, 3 средства размещения, 117 иных объектов (непродовольственные магазины, объекты бытового обслуживания), https://abinskiy.ru/mestnoe-samoupravlenie/administraciya-rajona/struktura-administracii/otdel-potrebitelskoj-sfery-i-zashhity-prav-potrebitelej/deyatelnost-obektov-pridorozhnogo-servisa/.</t>
  </si>
  <si>
    <t>оперативные данные - на территории муниципального образования Абинский район в сфере оказания услуг по ремонту автотранспортных средств осуществляют 135 хозяйствующих субъектов, доля организаций частной формы собственности в сфере услуг по ремонту  автотранспортных  средств составляет 100 %.  Услуги населению оказываются в станциях технического обслуживания (92 хозяйствующих субъекта), шиномонтажных мастерских (25 хозяйствующих субъектов) и автомойках (18 хозяйствующих субъектов), https://abinskiy.ru/mestnoe-samoupravlenie/administraciya-rajona/struktura-administracii/otdel-potrebitelskoj-sfery-i-zashhity-prav-potrebitelej/okazanie-uslug-po-remontu-avtotransportnyh-sredstv/.</t>
  </si>
  <si>
    <t>оперативные данные - информация о выявленных фактах осуществления предпринимательской деятельности по оказанию услуг по ремонту автотранспортных средств без оформления в соответствии с действующим налоговым и трудовым законодательством РФ   направляется в уполномоченные контрольно-надзорные органы, https://abinskiy.ru/mestnoe-samoupravlenie/administraciya-rajona/struktura-administracii/otdel-potrebitelskoj-sfery-i-zashhity-prav-potrebitelej/okazanie-uslug-po-remontu-avtotransportnyh-sredstv/.</t>
  </si>
  <si>
    <t>оперативные данные - на территории муниципального образования Абинский район розничную торговую деятельность осуществляют 1235 объектов хозяйствующих субъектов, из них 1234 объектов частной формы собственности, доля организаций частной формы собственности составляет 99,9 %, https://abinskiy.ru/mestnoe-samoupravlenie/administraciya-rajona/struktura-administracii/otdel-potrebitelskoj-sfery-i-zashhity-prav-potrebitelej/informaciya-o-roznichnoj-torgovle/.</t>
  </si>
  <si>
    <t>оперативные данные - количество  нестационарных и мобильных торговых объектов на территории муниципального образования Абинский район составляет 232 единицы.</t>
  </si>
  <si>
    <t>отношение организаций частной формы собственности  на рынке бытовых услуг к общему количеству хозяйствующих субъектов  на рынке бытовых услуг ((589 единиц / 595 единиц)*100)</t>
  </si>
  <si>
    <t>отношение организаций частной формы собственности в сфере архитектурно-строительного проектирования к общему количеству хозяйствующих субъектов  в сфере архитектурно-строительного проектирования ((5 единиц /                           5 единиц)*100)</t>
  </si>
  <si>
    <t>отношение АЗС частной формы собственности  на рынке нефтепродуктов к общему количеству АЗС на рынке нефтепродуктов ((17 единиц / 17 единиц)*100)</t>
  </si>
  <si>
    <t>отношение организаций частной формы собственности в сфере услуг по ремонту  автотранспортных  средств к общему количеству хозяйствующих субъектов в сфере услуг по ремонту  автотранспортных  средств ((135 единиц / 135 единиц)*100)</t>
  </si>
  <si>
    <t>отношение организаций частной формы собственности  на рынке общественного питания к общему количеству хозяйствующих субъектов  на рынке общественного питания ((122 единицы / 122 единицы)*100)</t>
  </si>
  <si>
    <t>оперативные данные - на территории муниципального образования Абинский район кадастровую деятельность осуществляют ГУП КК «Краевая техническая инвентаризация – Краевое БТИ» по Абинскому району, а также кадастровые инженеры: ИП Демиденко Е.Ю., ИП Ковалев Д.А., ИП Крижановский А.Н., ИП Тарасенко Д.Ю., ИП Федянин К.А., ИП Яцковский А.А., доля организаций частной формы собственности в сфере кадастровых и землеустроительных работ составляет 85,71 %, https://abinskinvest.ru/ru/v-pom-predprin/reestr-subektov-malogo-i-srednego-predprinimatelstva-abinskogo-rayona/.</t>
  </si>
  <si>
    <t>оперативные данные - на территории муниципального образования Абинский район осуществляет деятельность в сфере поставки сжиженного газа в баллонах индивидуальные предприниматели. Доля организаций частной формы собственности в сфере поставки сжиженного газа в баллонах составляет 100 %, https://abinskinvest.ru/ru/v-pom-predprin/reestr-subektov-malogo-i-srednego-predprinimatelstva-abinskogo-rayona/.</t>
  </si>
  <si>
    <t>оперативные данные - информация о региональных и межрегиональных выставках-ярмарках направлена организациям, осуществляющим деятельность на рынке пищевой продукции на территории муниципального образования Абинский район, https://abinskiy.ru/novosti-upravleniya-ekonomiki/.</t>
  </si>
  <si>
    <t>оперативные данные - информация о региональных и межрегиональных выставках-ярмарках направлена организациям, осуществляющим деятельность на рынке  металлургической  продукции на территории муниципального образования Абинский район, https://abinskiy.ru/novosti-upravleniya-ekonomiki/.</t>
  </si>
  <si>
    <t>оперативные данные - на территории муниципального образования Абинский район на рынке услуг в сфере культуры осуществляют деятельность 25 хозяйствующих субъектов, из них 22 муниципальных учреждений культуры (8 учреждений культуры клубного типа, 6 библиотек, 2 музыкальные школы, 2 школы искусств, 1 художе-ственная школа, 1 музей, 1 кинотеатр, 1 информационно-методический центр) и 3 хозяйствующих субъекта частной формы собственности: ИП Варламов А.К. (танцевальная студия «ТорDance»), ИП Бородин Д.А. («Драйв клуб»), ИП Луизи Н.А. («Клуб робототехники для детей и подростков»). Доля организаций частной формы собственности на рынке услуг в сфере  культуры составляет 12 %, https://abinskinvest.ru/ru/v-pom-predprin/reestr-subektov-malogo-i-srednego-predprinimatelstva-abinskogo-rayona/.</t>
  </si>
  <si>
    <t>оперативные данные - на территории муниципального образования Абинский район осуществляют деятельность на рынке сбора, обработки и утилизации отходов вторичного  сырья организации частной формы собственности АО НПП «Кубаньцветмет», ООО «Агентство ртутная безопасность» и  ООО «Экопласт», https://abinskinvest.ru/ru/v-pom-predprin/reestr-subektov-malogo-i-srednego-predprinimatelstva-abinskogo-rayona/.</t>
  </si>
  <si>
    <t>оперативные данные - на территории муниципального образования Абинский район энергосбытовую деятельность осуществляют 2 организации: Абинский контролерский пункт Крымского производственного участка Новороссийского филиала ПАО «ТНС энерго Кубань», Абинский участок филиала АО «НЭСК» «Славянскэнергосбыт». Доля организаций частной формы собственности, осуществляющих деятельность по производству электроэнергии на розничном рынке и осуществляющих деятельность по купле-продаже электроэнергии (энергосбытовую деятельность) на розничном рынке составляет 100 %, https://abinskinvest.ru/ru/v-pom-predprin/reestr-subektov-malogo-i-srednego-predprinimatelstva-abinskogo-rayona/.</t>
  </si>
  <si>
    <t>оперативные данные - на территории муниципального образования Абинский район осуществляют деятельность 2 предприятия частной формы собственности: ООО «НПФ Кубаньнефтемаш» и ООО «Техмаш Сервис», https://abinskinvest.ru/ru/v-pom-predprin/reestr-subektov-malogo-i-srednego-predprinimatelstva-abinskogo-rayona/.</t>
  </si>
  <si>
    <t>оперативные данные - на территории муниципального образования Абинский район в сфере наружной рекламы в 2024 году оказывали услуги 9 хозяйствующих субъектов: ООО «РАГ «Медиа-Трон», ООО «Глобус», ООО «Аутдорсервис», ИП Дутова Е.А., ИП Лазарева Н.А., ИП Огородникова Л.А., ИП Пашкова О.В., ИП Губенко Р.В., ИП Лагутенко Е.С. Доля организаций частной формы собственности в сфере наружной рекламы составляет 100 %, https://abinskinvest.ru/ru/v-pom-predprin/reestr-subektov-malogo-i-srednego-predprinimatelstva-abinskogo-rayona/.</t>
  </si>
  <si>
    <t>оперативные данные - рынок обработки древесины и производства изделий из дерева на территории муниципального образования Абинский район представлен 3 хозяйствующими субъектами: ИП Демидов А.И., ИП Демидова Л.Ю., И.П. Граматикопуло М.П. Доля организаций частной формы собственности в сфере обработки древесины и производства изделий из дерева составляет 100 %, https://abinskinvest.ru/ru/v-pom-predprin/reestr-subektov-malogo-i-srednego-predprinimatelstva-abinskogo-rayona/.</t>
  </si>
  <si>
    <t>оперативные данные - на территории муниципального образования Абинский район на рынке легкой промышленности осуществляют деятельность 2 предприятия частной формы собственности: ООО «Абинская швейная фабрика» и ООО «Майна-Вира». Доля организаций частной формы собственности в сфере легкой промышленности составляет 100 %, https://abinskinvest.ru/ru/v-pom-predprin/reestr-subektov-malogo-i-srednego-predprinimatelstva-abinskogo-rayona/.</t>
  </si>
  <si>
    <t>оперативные данные - на территории муниципального образования Абинский район на рынке по переработки водных биоресурсов осуществляет деятельность ИП Опанасенко С.В. Доля организаций частной формы собственности в сфере на рынке по переработки водных биоресурсов составляет 100 %, https://abinskinvest.ru/ru/v-pom-predprin/reestr-subektov-malogo-i-srednego-predprinimatelstva-abinskogo-rayona/.</t>
  </si>
  <si>
    <t>оперативные данные - на территории муниципального образования Абинский район осуществляют деятельность в сфере жилищного строительства 3 хозяйствующих субъекта: ИП Горлова В.Н., ИП Насибян В.А, ООО «Специализированный застройщик «Солнечный город». Доля организаций частной формы собственности в сфере жилищного строительства составляет 100 %, https://abinskinvest.ru/ru/v-pom-predprin/reestr-subektov-malogo-i-srednego-predprinimatelstva-abinskogo-rayona/.</t>
  </si>
  <si>
    <t>оперативные данные - на территории муниципального образования Абинский район в сфере оказания услуг по перевозке пассажиров и багажа легковым такси осуществляют деятельность: ИП Перевышин М.Г., ИП Полеводин В.С., ИП Куприянов М.В.  Доля организаций частной формы собственности в сфере оказания услуг по перевозке пассажиров и багажа легковым такси на территории муниципального образования Абинский район составляет 100 %, https://abinskinvest.ru/ru/v-pom-predprin/reestr-subektov-malogo-i-srednego-predprinimatelstva-abinskogo-rayona/.</t>
  </si>
  <si>
    <t>оперативные данные - на территории муниципального образования Абинский район осуществляют деятельность 6 хозяйствующих субъектов частной формы собственности (ООО «Дортранс», ООО «Абинскпассажиравтотранс», ООО «Транзит-Сервис», ИП Бочин В.А., ИП Шуклина Е.Г., ООО «АЭМЗ».). Доля услуг (работ) по перевозке пассажиров автомобильным транспортом по муниципальным маршрутам регулярных перевозок, оказанных организациями частной формы собственности составляет 100 %, https://abinskinvest.ru/ru/v-pom-predprin/reestr-subektov-malogo-i-srednego-predprinimatelstva-abinskogo-rayona/.</t>
  </si>
  <si>
    <t>оперативные данные -на территории муниципального образования Абинский район на рынке пищевой продукции осуществляют деятельность: ООО Маслозавод «Абинский» (производство молочной продукции), СПСК «Сырные истории» (производство молочной продукции), ОАО «Ахтырский хлебозавод» (производство хлебобулочных и мучных кондитерских изделий), ООО «Южная рисовая компания» (производство круп), ООО «Пищевик» (переработка фруктов и овощей), ООО «Гарантия» (производство расти-тельных масел и жиров), ООО «Витагрин» (производство чая), ООО «Эра» (переработка и консервирование мяса и мясной пищевой продук-ции), ИП Манукян А.Ю. (производство замороженных полуфабрикатов), ИП Алесеенко А.А., ИП Кравчук Н.С. (произ-водство хлебобулочных и кондитерских изделий) и др., доля организаций частной формы собственности на рынке пищевой продукции в 2024 году составляет 100 %, , https://abinskinvest.ru/ru/v-pom-predprin/reestr-subektov-malogo-i-srednego-predprinimatelstva-abinskogo-rayona/.</t>
  </si>
  <si>
    <t>отношение организаций частной формы собственности на рынке пищевой продукции к общему количеству хозяйствующих субъектов на рынке пищевой продукции ((11 единиц / 11 единиц)*100)</t>
  </si>
  <si>
    <t>отношение организаций частной формы собственности в сфере кадастровых и землеустроительных работ к общему количеству хозяйствующих субъектов в сфере кадастровых и землеустроительных работ ((6 единиц / 7 единиц)*100)</t>
  </si>
  <si>
    <t>отношение организаций частной формы собственности на рынке металлургической  продукции к общему количеству хозяйствующих субъектов на рынке металлургической  продукции ((1 единица / 1 единица)*100)</t>
  </si>
  <si>
    <t>отношение организаций частной формы собственности на рынке услуг в сфере  культуры к общему количеству хозяйствующих субъектов на рынке услуг в сфере  культуры ((3 единицы / 25 единиц)*100)</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</si>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</sst>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11"/>
      <color theme="1"/>
      <name val="Calibri"/>
      <family val="2"/>
      <scheme val="minor"/>
    </font>
    <font>
      <b/>
      <sz val="11"/>
      <color theme="1"/>
      <name val="Calibri"/>
      <family val="2"/>
      <charset val="204"/>
      <scheme val="minor"/>
    </font>
    <font>
      <sz val="11"/>
      <color theme="1"/>
      <name val="Times New Roman"/>
      <family val="1"/>
      <charset val="204"/>
    </font>
    <font>
      <sz val="14"/>
      <color theme="1"/>
      <name val="Times New Roman"/>
      <family val="1"/>
      <charset val="204"/>
    </font>
    <font>
      <b/>
      <sz val="12"/>
      <color theme="1"/>
      <name val="Times New Roman"/>
      <family val="1"/>
      <charset val="204"/>
    </font>
    <font>
      <b/>
      <sz val="10"/>
      <color theme="1"/>
      <name val="Times New Roman"/>
      <family val="1"/>
      <charset val="204"/>
    </font>
    <font>
      <i/>
      <sz val="10"/>
      <color theme="1"/>
      <name val="Times New Roman"/>
      <family val="1"/>
      <charset val="204"/>
    </font>
    <font>
      <sz val="10"/>
      <color theme="1"/>
      <name val="Times New Roman"/>
      <family val="1"/>
      <charset val="204"/>
    </font>
    <font>
      <sz val="10"/>
      <name val="Times New Roman"/>
      <family val="1"/>
      <charset val="204"/>
    </font>
    <font>
      <sz val="11"/>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9" fontId="9" fillId="0" borderId="0" applyFont="0" applyFill="0" applyBorder="0" applyAlignment="0" applyProtection="0"/>
  </cellStyleXfs>
  <cellXfs count="35">
    <xf numFmtId="0" fontId="0" fillId="0" borderId="0" xfId="0"/>
    <xf numFmtId="0" fontId="0" fillId="0" borderId="0" xfId="0" applyAlignment="1">
      <alignment wrapText="1"/>
    </xf>
    <xf numFmtId="0" fontId="1" fillId="0" borderId="0" xfId="0" applyFont="1" applyAlignment="1">
      <alignment horizontal="center" vertical="center" wrapText="1"/>
    </xf>
    <xf numFmtId="0" fontId="5" fillId="0" borderId="1" xfId="0" applyFont="1" applyBorder="1" applyAlignment="1">
      <alignment horizontal="center" vertical="center" wrapText="1"/>
    </xf>
    <xf numFmtId="0" fontId="0" fillId="0" borderId="0" xfId="0" applyAlignment="1">
      <alignment vertical="top"/>
    </xf>
    <xf numFmtId="0" fontId="7" fillId="0" borderId="1" xfId="0" applyFont="1" applyFill="1" applyBorder="1" applyAlignment="1">
      <alignment horizontal="left" vertical="top" wrapText="1"/>
    </xf>
    <xf numFmtId="0" fontId="2" fillId="0" borderId="1" xfId="0" applyFont="1" applyBorder="1" applyAlignment="1">
      <alignment horizontal="left"/>
    </xf>
    <xf numFmtId="0" fontId="7" fillId="0" borderId="1" xfId="0" applyFont="1" applyBorder="1"/>
    <xf numFmtId="0" fontId="6" fillId="0" borderId="0" xfId="0" applyFont="1" applyBorder="1" applyAlignment="1">
      <alignment horizontal="left" vertical="top" wrapText="1"/>
    </xf>
    <xf numFmtId="0" fontId="7" fillId="0" borderId="1" xfId="0" applyFont="1" applyBorder="1" applyAlignment="1">
      <alignment vertical="top"/>
    </xf>
    <xf numFmtId="0" fontId="7" fillId="0" borderId="1" xfId="0" applyFont="1" applyBorder="1" applyAlignment="1">
      <alignment horizontal="justify" wrapText="1"/>
    </xf>
    <xf numFmtId="10" fontId="0" fillId="0" borderId="0" xfId="1" applyNumberFormat="1" applyFont="1"/>
    <xf numFmtId="0" fontId="7" fillId="0" borderId="1" xfId="0" applyFont="1" applyFill="1" applyBorder="1" applyAlignment="1">
      <alignment horizontal="justify" wrapText="1"/>
    </xf>
    <xf numFmtId="0" fontId="7" fillId="0" borderId="1" xfId="0" applyFont="1" applyFill="1" applyBorder="1"/>
    <xf numFmtId="9" fontId="0" fillId="0" borderId="0" xfId="1" applyFont="1"/>
    <xf numFmtId="0" fontId="7" fillId="0" borderId="1" xfId="0" applyFont="1" applyFill="1" applyBorder="1" applyAlignment="1">
      <alignment horizontal="justify" vertical="top" wrapText="1"/>
    </xf>
    <xf numFmtId="49" fontId="7" fillId="0" borderId="1" xfId="0" applyNumberFormat="1" applyFont="1" applyFill="1" applyBorder="1" applyAlignment="1">
      <alignment horizontal="justify" vertical="top" wrapText="1"/>
    </xf>
    <xf numFmtId="0" fontId="7" fillId="0" borderId="1" xfId="0" applyFont="1" applyBorder="1" applyAlignment="1">
      <alignment horizontal="justify" vertical="top"/>
    </xf>
    <xf numFmtId="0" fontId="7" fillId="0" borderId="1" xfId="0" applyFont="1" applyBorder="1" applyAlignment="1">
      <alignment horizontal="justify" vertical="top" wrapText="1"/>
    </xf>
    <xf numFmtId="10" fontId="0" fillId="0" borderId="1" xfId="1" applyNumberFormat="1" applyFont="1" applyBorder="1" applyAlignment="1">
      <alignment horizontal="center" vertical="top"/>
    </xf>
    <xf numFmtId="0" fontId="7" fillId="0" borderId="1" xfId="0" applyFont="1" applyFill="1" applyBorder="1" applyAlignment="1">
      <alignment horizontal="center" vertical="top" wrapText="1"/>
    </xf>
    <xf numFmtId="164" fontId="7" fillId="0" borderId="1" xfId="0" applyNumberFormat="1" applyFont="1" applyFill="1" applyBorder="1" applyAlignment="1">
      <alignment horizontal="center" vertical="top" wrapText="1"/>
    </xf>
    <xf numFmtId="0" fontId="7" fillId="0" borderId="1" xfId="0" applyFont="1" applyFill="1" applyBorder="1" applyAlignment="1">
      <alignment horizontal="justify" vertical="top"/>
    </xf>
    <xf numFmtId="0" fontId="8" fillId="0" borderId="1" xfId="0" applyFont="1" applyFill="1" applyBorder="1" applyAlignment="1">
      <alignment horizontal="justify" vertical="top"/>
    </xf>
    <xf numFmtId="0" fontId="7" fillId="0" borderId="6" xfId="0" applyFont="1" applyFill="1" applyBorder="1" applyAlignment="1">
      <alignment horizontal="justify" vertical="top"/>
    </xf>
    <xf numFmtId="2" fontId="7" fillId="0" borderId="1" xfId="0" applyNumberFormat="1" applyFont="1" applyFill="1" applyBorder="1" applyAlignment="1">
      <alignment horizontal="center" vertical="top" wrapText="1"/>
    </xf>
    <xf numFmtId="0" fontId="3" fillId="0" borderId="5" xfId="0" applyFont="1" applyBorder="1" applyAlignment="1">
      <alignment horizontal="left"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2" fillId="0" borderId="1" xfId="0" applyFont="1" applyFill="1" applyBorder="1" applyAlignment="1">
      <alignment horizontal="left"/>
    </xf>
    <xf numFmtId="10" fontId="0" fillId="0" borderId="1" xfId="1" applyNumberFormat="1" applyFont="1" applyFill="1" applyBorder="1" applyAlignment="1">
      <alignment horizontal="center" vertical="top"/>
    </xf>
    <xf numFmtId="0" fontId="0" fillId="0" borderId="0" xfId="0" applyFill="1"/>
    <xf numFmtId="49" fontId="7" fillId="0" borderId="1" xfId="0" applyNumberFormat="1" applyFont="1" applyBorder="1" applyAlignment="1">
      <alignment horizontal="justify" vertical="top"/>
    </xf>
    <xf numFmtId="1" fontId="7" fillId="0" borderId="1" xfId="0" applyNumberFormat="1" applyFont="1" applyFill="1" applyBorder="1" applyAlignment="1">
      <alignment horizontal="center" vertical="top" wrapText="1"/>
    </xf>
  </cellXfs>
  <cellStyles count="2">
    <cellStyle name="Обычный" xfId="0" builtinId="0"/>
    <cellStyle name="Процентный" xfId="1" builtinId="5"/>
  </cellStyles>
  <dxfs count="47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tabSelected="1" topLeftCell="A91" zoomScaleNormal="100" workbookViewId="0">
      <selection activeCell="K102" sqref="K102"/>
    </sheetView>
  </sheetViews>
  <sheetFormatPr defaultRowHeight="15" x14ac:dyDescent="0.25"/>
  <cols>
    <col min="1" max="1" width="4" style="1" customWidth="1"/>
    <col min="2" max="2" width="21.7109375" style="1" customWidth="1"/>
    <col min="3" max="3" width="41.7109375" style="1" customWidth="1"/>
    <col min="4" max="4" width="12.28515625" style="1" customWidth="1"/>
    <col min="5" max="5" width="10.7109375" style="1" customWidth="1"/>
    <col min="6" max="6" width="15.140625" style="1" customWidth="1"/>
    <col min="7" max="7" width="11.7109375" style="1" customWidth="1"/>
    <col min="8" max="8" width="57" style="1" customWidth="1"/>
    <col min="9" max="9" width="43.42578125" style="1" customWidth="1"/>
    <col min="10" max="10" width="17.28515625" customWidth="1"/>
    <col min="11" max="11" width="17.85546875" customWidth="1"/>
    <col min="12" max="12" width="10.140625" bestFit="1" customWidth="1"/>
  </cols>
  <sheetData>
    <row r="1" spans="1:14" ht="35.25" customHeight="1" x14ac:dyDescent="0.25">
      <c r="I1" s="26" t="s">
        <v>7</v>
      </c>
      <c r="J1" s="26"/>
      <c r="K1" s="26"/>
    </row>
    <row r="2" spans="1:14" s="4" customFormat="1" ht="51" customHeight="1" x14ac:dyDescent="0.25">
      <c r="A2" s="27" t="s">
        <v>8</v>
      </c>
      <c r="B2" s="28"/>
      <c r="C2" s="28"/>
      <c r="D2" s="28"/>
      <c r="E2" s="28"/>
      <c r="F2" s="28"/>
      <c r="G2" s="28"/>
      <c r="H2" s="28"/>
      <c r="I2" s="28"/>
      <c r="J2" s="28"/>
      <c r="K2" s="29"/>
    </row>
    <row r="3" spans="1:14" s="2" customFormat="1" ht="183" customHeight="1" x14ac:dyDescent="0.25">
      <c r="A3" s="3" t="s">
        <v>2</v>
      </c>
      <c r="B3" s="3" t="s">
        <v>60</v>
      </c>
      <c r="C3" s="3" t="s">
        <v>6</v>
      </c>
      <c r="D3" s="3" t="s">
        <v>5</v>
      </c>
      <c r="E3" s="3" t="s">
        <v>61</v>
      </c>
      <c r="F3" s="3" t="s">
        <v>62</v>
      </c>
      <c r="G3" s="3" t="s">
        <v>63</v>
      </c>
      <c r="H3" s="3" t="s">
        <v>1</v>
      </c>
      <c r="I3" s="3" t="s">
        <v>0</v>
      </c>
      <c r="J3" s="3" t="s">
        <v>3</v>
      </c>
      <c r="K3" s="3" t="s">
        <v>4</v>
      </c>
    </row>
    <row r="4" spans="1:14" ht="147" customHeight="1" x14ac:dyDescent="0.25">
      <c r="A4" s="6">
        <v>1</v>
      </c>
      <c r="B4" s="5" t="s">
        <v>64</v>
      </c>
      <c r="C4" s="22" t="s">
        <v>95</v>
      </c>
      <c r="D4" s="20" t="s">
        <v>21</v>
      </c>
      <c r="E4" s="25">
        <v>0</v>
      </c>
      <c r="F4" s="21">
        <v>0</v>
      </c>
      <c r="G4" s="21">
        <v>0</v>
      </c>
      <c r="H4" s="22" t="s">
        <v>159</v>
      </c>
      <c r="I4" s="15" t="s">
        <v>220</v>
      </c>
      <c r="J4" s="19">
        <v>0.75219999999999998</v>
      </c>
      <c r="K4" s="19" t="s">
        <v>299</v>
      </c>
      <c r="M4" s="8"/>
      <c r="N4" s="8"/>
    </row>
    <row r="5" spans="1:14" ht="82.5" customHeight="1" x14ac:dyDescent="0.25">
      <c r="A5" s="6">
        <f>1+A4</f>
        <v>2</v>
      </c>
      <c r="B5" s="5" t="s">
        <v>64</v>
      </c>
      <c r="C5" s="22" t="s">
        <v>96</v>
      </c>
      <c r="D5" s="20" t="s">
        <v>22</v>
      </c>
      <c r="E5" s="34">
        <v>0</v>
      </c>
      <c r="F5" s="34">
        <v>0</v>
      </c>
      <c r="G5" s="34">
        <v>0</v>
      </c>
      <c r="H5" s="22" t="s">
        <v>159</v>
      </c>
      <c r="I5" s="15" t="s">
        <v>50</v>
      </c>
      <c r="J5" s="19">
        <v>0.75219999999999998</v>
      </c>
      <c r="K5" s="19" t="s">
        <v>299</v>
      </c>
      <c r="M5" s="8"/>
      <c r="N5" s="8"/>
    </row>
    <row r="6" spans="1:14" ht="150.75" customHeight="1" x14ac:dyDescent="0.25">
      <c r="A6" s="6">
        <f t="shared" ref="A6" si="0">1+A5</f>
        <v>3</v>
      </c>
      <c r="B6" s="5" t="s">
        <v>65</v>
      </c>
      <c r="C6" s="22" t="s">
        <v>97</v>
      </c>
      <c r="D6" s="20" t="s">
        <v>21</v>
      </c>
      <c r="E6" s="25">
        <v>0</v>
      </c>
      <c r="F6" s="21">
        <v>0</v>
      </c>
      <c r="G6" s="21">
        <v>0</v>
      </c>
      <c r="H6" s="22" t="s">
        <v>160</v>
      </c>
      <c r="I6" s="15" t="s">
        <v>221</v>
      </c>
      <c r="J6" s="19">
        <v>0.75219999999999998</v>
      </c>
      <c r="K6" s="19" t="s">
        <v>299</v>
      </c>
    </row>
    <row r="7" spans="1:14" ht="81" customHeight="1" x14ac:dyDescent="0.25">
      <c r="A7" s="6">
        <f>1+A6</f>
        <v>4</v>
      </c>
      <c r="B7" s="5" t="s">
        <v>65</v>
      </c>
      <c r="C7" s="22" t="s">
        <v>98</v>
      </c>
      <c r="D7" s="20" t="s">
        <v>22</v>
      </c>
      <c r="E7" s="34">
        <v>0</v>
      </c>
      <c r="F7" s="34">
        <v>0</v>
      </c>
      <c r="G7" s="34">
        <v>0</v>
      </c>
      <c r="H7" s="22" t="s">
        <v>160</v>
      </c>
      <c r="I7" s="9" t="s">
        <v>50</v>
      </c>
      <c r="J7" s="19">
        <v>0.75219999999999998</v>
      </c>
      <c r="K7" s="19" t="s">
        <v>299</v>
      </c>
    </row>
    <row r="8" spans="1:14" ht="145.5" customHeight="1" x14ac:dyDescent="0.25">
      <c r="A8" s="6">
        <f t="shared" ref="A8:A71" si="1">1+A7</f>
        <v>5</v>
      </c>
      <c r="B8" s="5" t="s">
        <v>66</v>
      </c>
      <c r="C8" s="22" t="s">
        <v>99</v>
      </c>
      <c r="D8" s="20" t="s">
        <v>21</v>
      </c>
      <c r="E8" s="20">
        <v>42.7</v>
      </c>
      <c r="F8" s="21">
        <v>36.799999999999997</v>
      </c>
      <c r="G8" s="21">
        <f>(1217/2508)*100</f>
        <v>48.524720893141946</v>
      </c>
      <c r="H8" s="22" t="s">
        <v>164</v>
      </c>
      <c r="I8" s="15" t="s">
        <v>222</v>
      </c>
      <c r="J8" s="19">
        <v>0.75219999999999998</v>
      </c>
      <c r="K8" s="19" t="s">
        <v>299</v>
      </c>
    </row>
    <row r="9" spans="1:14" ht="73.5" customHeight="1" x14ac:dyDescent="0.25">
      <c r="A9" s="6">
        <f t="shared" si="1"/>
        <v>6</v>
      </c>
      <c r="B9" s="5" t="s">
        <v>66</v>
      </c>
      <c r="C9" s="22" t="s">
        <v>100</v>
      </c>
      <c r="D9" s="20" t="s">
        <v>22</v>
      </c>
      <c r="E9" s="34">
        <v>1</v>
      </c>
      <c r="F9" s="34">
        <v>1</v>
      </c>
      <c r="G9" s="34">
        <v>1</v>
      </c>
      <c r="H9" s="22" t="s">
        <v>161</v>
      </c>
      <c r="I9" s="9" t="s">
        <v>50</v>
      </c>
      <c r="J9" s="19">
        <v>0.75219999999999998</v>
      </c>
      <c r="K9" s="19" t="s">
        <v>299</v>
      </c>
    </row>
    <row r="10" spans="1:14" ht="78" customHeight="1" x14ac:dyDescent="0.25">
      <c r="A10" s="6">
        <f t="shared" si="1"/>
        <v>7</v>
      </c>
      <c r="B10" s="5" t="s">
        <v>66</v>
      </c>
      <c r="C10" s="22" t="s">
        <v>101</v>
      </c>
      <c r="D10" s="20" t="s">
        <v>22</v>
      </c>
      <c r="E10" s="34">
        <v>0</v>
      </c>
      <c r="F10" s="34">
        <v>0</v>
      </c>
      <c r="G10" s="34">
        <v>0</v>
      </c>
      <c r="H10" s="22" t="s">
        <v>162</v>
      </c>
      <c r="I10" s="15" t="s">
        <v>50</v>
      </c>
      <c r="J10" s="19">
        <v>0.75219999999999998</v>
      </c>
      <c r="K10" s="19" t="s">
        <v>299</v>
      </c>
    </row>
    <row r="11" spans="1:14" ht="156" customHeight="1" x14ac:dyDescent="0.25">
      <c r="A11" s="6">
        <f t="shared" si="1"/>
        <v>8</v>
      </c>
      <c r="B11" s="5" t="s">
        <v>67</v>
      </c>
      <c r="C11" s="22" t="s">
        <v>102</v>
      </c>
      <c r="D11" s="20" t="s">
        <v>21</v>
      </c>
      <c r="E11" s="20">
        <v>14.3</v>
      </c>
      <c r="F11" s="21">
        <v>14.3</v>
      </c>
      <c r="G11" s="21">
        <f>(1/7)*100</f>
        <v>14.285714285714285</v>
      </c>
      <c r="H11" s="22" t="s">
        <v>163</v>
      </c>
      <c r="I11" s="15" t="s">
        <v>223</v>
      </c>
      <c r="J11" s="19">
        <v>0.75219999999999998</v>
      </c>
      <c r="K11" s="19" t="s">
        <v>299</v>
      </c>
    </row>
    <row r="12" spans="1:14" ht="90.75" customHeight="1" x14ac:dyDescent="0.25">
      <c r="A12" s="6">
        <f t="shared" si="1"/>
        <v>9</v>
      </c>
      <c r="B12" s="5" t="s">
        <v>67</v>
      </c>
      <c r="C12" s="22" t="s">
        <v>103</v>
      </c>
      <c r="D12" s="20" t="s">
        <v>24</v>
      </c>
      <c r="E12" s="34">
        <v>2</v>
      </c>
      <c r="F12" s="34">
        <v>2</v>
      </c>
      <c r="G12" s="34">
        <v>2</v>
      </c>
      <c r="H12" s="22" t="s">
        <v>165</v>
      </c>
      <c r="I12" s="9" t="s">
        <v>50</v>
      </c>
      <c r="J12" s="19">
        <v>0.75219999999999998</v>
      </c>
      <c r="K12" s="19" t="s">
        <v>299</v>
      </c>
    </row>
    <row r="13" spans="1:14" ht="90.75" customHeight="1" x14ac:dyDescent="0.25">
      <c r="A13" s="6">
        <f t="shared" si="1"/>
        <v>10</v>
      </c>
      <c r="B13" s="5" t="s">
        <v>67</v>
      </c>
      <c r="C13" s="22" t="s">
        <v>105</v>
      </c>
      <c r="D13" s="20" t="s">
        <v>21</v>
      </c>
      <c r="E13" s="21">
        <v>80.61</v>
      </c>
      <c r="F13" s="21">
        <v>80</v>
      </c>
      <c r="G13" s="21">
        <f>(13458/16504)*100</f>
        <v>81.543868153174998</v>
      </c>
      <c r="H13" s="22" t="s">
        <v>166</v>
      </c>
      <c r="I13" s="22" t="s">
        <v>224</v>
      </c>
      <c r="J13" s="19">
        <v>0.75219999999999998</v>
      </c>
      <c r="K13" s="19" t="s">
        <v>299</v>
      </c>
    </row>
    <row r="14" spans="1:14" ht="93.75" customHeight="1" x14ac:dyDescent="0.25">
      <c r="A14" s="6">
        <f t="shared" si="1"/>
        <v>11</v>
      </c>
      <c r="B14" s="5" t="s">
        <v>67</v>
      </c>
      <c r="C14" s="22" t="s">
        <v>106</v>
      </c>
      <c r="D14" s="20" t="s">
        <v>21</v>
      </c>
      <c r="E14" s="20">
        <v>31.6</v>
      </c>
      <c r="F14" s="21">
        <v>63</v>
      </c>
      <c r="G14" s="21">
        <f>(5374/16504)*100</f>
        <v>32.561803199224428</v>
      </c>
      <c r="H14" s="22" t="s">
        <v>167</v>
      </c>
      <c r="I14" s="22" t="s">
        <v>225</v>
      </c>
      <c r="J14" s="19">
        <v>0.75219999999999998</v>
      </c>
      <c r="K14" s="19" t="s">
        <v>299</v>
      </c>
    </row>
    <row r="15" spans="1:14" ht="57" customHeight="1" x14ac:dyDescent="0.25">
      <c r="A15" s="6">
        <f t="shared" si="1"/>
        <v>12</v>
      </c>
      <c r="B15" s="5" t="s">
        <v>67</v>
      </c>
      <c r="C15" s="22" t="s">
        <v>107</v>
      </c>
      <c r="D15" s="20" t="s">
        <v>21</v>
      </c>
      <c r="E15" s="21">
        <v>0</v>
      </c>
      <c r="F15" s="21">
        <v>0</v>
      </c>
      <c r="G15" s="21">
        <v>0</v>
      </c>
      <c r="H15" s="22" t="s">
        <v>168</v>
      </c>
      <c r="I15" s="22" t="s">
        <v>169</v>
      </c>
      <c r="J15" s="19">
        <v>0.75219999999999998</v>
      </c>
      <c r="K15" s="19" t="s">
        <v>299</v>
      </c>
    </row>
    <row r="16" spans="1:14" ht="155.25" customHeight="1" x14ac:dyDescent="0.25">
      <c r="A16" s="6">
        <f t="shared" si="1"/>
        <v>13</v>
      </c>
      <c r="B16" s="5" t="s">
        <v>68</v>
      </c>
      <c r="C16" s="22" t="s">
        <v>108</v>
      </c>
      <c r="D16" s="20" t="s">
        <v>21</v>
      </c>
      <c r="E16" s="20">
        <v>94.6</v>
      </c>
      <c r="F16" s="21">
        <v>94.5</v>
      </c>
      <c r="G16" s="21">
        <f>(54/57)*100</f>
        <v>94.73684210526315</v>
      </c>
      <c r="H16" s="22" t="s">
        <v>170</v>
      </c>
      <c r="I16" s="15" t="s">
        <v>226</v>
      </c>
      <c r="J16" s="19">
        <v>0.69230000000000003</v>
      </c>
      <c r="K16" s="19" t="s">
        <v>299</v>
      </c>
    </row>
    <row r="17" spans="1:12" ht="114.75" customHeight="1" x14ac:dyDescent="0.25">
      <c r="A17" s="6">
        <f t="shared" si="1"/>
        <v>14</v>
      </c>
      <c r="B17" s="5" t="s">
        <v>69</v>
      </c>
      <c r="C17" s="22" t="s">
        <v>109</v>
      </c>
      <c r="D17" s="20" t="s">
        <v>21</v>
      </c>
      <c r="E17" s="20">
        <v>97.8</v>
      </c>
      <c r="F17" s="21">
        <v>96.2</v>
      </c>
      <c r="G17" s="21">
        <v>100</v>
      </c>
      <c r="H17" s="15" t="s">
        <v>171</v>
      </c>
      <c r="I17" s="15" t="s">
        <v>227</v>
      </c>
      <c r="J17" s="19">
        <v>0.77170000000000005</v>
      </c>
      <c r="K17" s="19" t="s">
        <v>299</v>
      </c>
    </row>
    <row r="18" spans="1:12" ht="66" customHeight="1" x14ac:dyDescent="0.25">
      <c r="A18" s="6">
        <f t="shared" si="1"/>
        <v>15</v>
      </c>
      <c r="B18" s="5" t="s">
        <v>16</v>
      </c>
      <c r="C18" s="22" t="s">
        <v>43</v>
      </c>
      <c r="D18" s="20" t="s">
        <v>21</v>
      </c>
      <c r="E18" s="20">
        <v>77.8</v>
      </c>
      <c r="F18" s="21">
        <v>69.599999999999994</v>
      </c>
      <c r="G18" s="21">
        <f>(14/18)*100</f>
        <v>77.777777777777786</v>
      </c>
      <c r="H18" s="15" t="s">
        <v>172</v>
      </c>
      <c r="I18" s="15" t="s">
        <v>228</v>
      </c>
      <c r="J18" s="19">
        <v>0.77170000000000005</v>
      </c>
      <c r="K18" s="19" t="s">
        <v>299</v>
      </c>
    </row>
    <row r="19" spans="1:12" ht="362.25" customHeight="1" x14ac:dyDescent="0.25">
      <c r="A19" s="6">
        <f t="shared" si="1"/>
        <v>16</v>
      </c>
      <c r="B19" s="5" t="s">
        <v>16</v>
      </c>
      <c r="C19" s="22" t="s">
        <v>110</v>
      </c>
      <c r="D19" s="20" t="s">
        <v>24</v>
      </c>
      <c r="E19" s="20">
        <v>1</v>
      </c>
      <c r="F19" s="34">
        <v>1</v>
      </c>
      <c r="G19" s="34">
        <v>1</v>
      </c>
      <c r="H19" s="16" t="s">
        <v>58</v>
      </c>
      <c r="I19" s="7" t="s">
        <v>50</v>
      </c>
      <c r="J19" s="19">
        <v>0.77170000000000005</v>
      </c>
      <c r="K19" s="19" t="s">
        <v>299</v>
      </c>
    </row>
    <row r="20" spans="1:12" ht="51" customHeight="1" x14ac:dyDescent="0.25">
      <c r="A20" s="6">
        <f t="shared" si="1"/>
        <v>17</v>
      </c>
      <c r="B20" s="5" t="s">
        <v>16</v>
      </c>
      <c r="C20" s="22" t="s">
        <v>111</v>
      </c>
      <c r="D20" s="20" t="s">
        <v>21</v>
      </c>
      <c r="E20" s="20">
        <v>57.5</v>
      </c>
      <c r="F20" s="21">
        <v>80</v>
      </c>
      <c r="G20" s="21">
        <f>(32/40)*100</f>
        <v>80</v>
      </c>
      <c r="H20" s="16" t="s">
        <v>173</v>
      </c>
      <c r="I20" s="15" t="s">
        <v>229</v>
      </c>
      <c r="J20" s="19">
        <v>0.77170000000000005</v>
      </c>
      <c r="K20" s="19" t="s">
        <v>299</v>
      </c>
    </row>
    <row r="21" spans="1:12" ht="51.75" customHeight="1" x14ac:dyDescent="0.25">
      <c r="A21" s="6">
        <f t="shared" si="1"/>
        <v>18</v>
      </c>
      <c r="B21" s="5" t="s">
        <v>16</v>
      </c>
      <c r="C21" s="22" t="s">
        <v>112</v>
      </c>
      <c r="D21" s="20" t="s">
        <v>21</v>
      </c>
      <c r="E21" s="21">
        <v>0</v>
      </c>
      <c r="F21" s="21">
        <v>0</v>
      </c>
      <c r="G21" s="21">
        <v>0</v>
      </c>
      <c r="H21" s="15" t="s">
        <v>52</v>
      </c>
      <c r="I21" s="15" t="s">
        <v>50</v>
      </c>
      <c r="J21" s="19">
        <v>0.77170000000000005</v>
      </c>
      <c r="K21" s="19" t="s">
        <v>299</v>
      </c>
    </row>
    <row r="22" spans="1:12" ht="54" customHeight="1" x14ac:dyDescent="0.25">
      <c r="A22" s="6">
        <f t="shared" si="1"/>
        <v>19</v>
      </c>
      <c r="B22" s="5" t="s">
        <v>16</v>
      </c>
      <c r="C22" s="22" t="s">
        <v>113</v>
      </c>
      <c r="D22" s="20" t="s">
        <v>21</v>
      </c>
      <c r="E22" s="21">
        <v>0</v>
      </c>
      <c r="F22" s="21">
        <v>0</v>
      </c>
      <c r="G22" s="21">
        <v>0</v>
      </c>
      <c r="H22" s="22" t="s">
        <v>174</v>
      </c>
      <c r="I22" s="17" t="s">
        <v>50</v>
      </c>
      <c r="J22" s="19">
        <v>0.77170000000000005</v>
      </c>
      <c r="K22" s="19" t="s">
        <v>299</v>
      </c>
    </row>
    <row r="23" spans="1:12" ht="42" customHeight="1" x14ac:dyDescent="0.25">
      <c r="A23" s="6">
        <f t="shared" si="1"/>
        <v>20</v>
      </c>
      <c r="B23" s="5" t="s">
        <v>16</v>
      </c>
      <c r="C23" s="22" t="s">
        <v>114</v>
      </c>
      <c r="D23" s="20" t="s">
        <v>24</v>
      </c>
      <c r="E23" s="34">
        <v>0</v>
      </c>
      <c r="F23" s="34">
        <v>0</v>
      </c>
      <c r="G23" s="34">
        <v>0</v>
      </c>
      <c r="H23" s="23" t="s">
        <v>175</v>
      </c>
      <c r="I23" s="17" t="s">
        <v>176</v>
      </c>
      <c r="J23" s="19">
        <v>0.77170000000000005</v>
      </c>
      <c r="K23" s="19" t="s">
        <v>299</v>
      </c>
    </row>
    <row r="24" spans="1:12" ht="144.75" customHeight="1" x14ac:dyDescent="0.25">
      <c r="A24" s="6">
        <f t="shared" si="1"/>
        <v>21</v>
      </c>
      <c r="B24" s="22" t="s">
        <v>70</v>
      </c>
      <c r="C24" s="22" t="s">
        <v>115</v>
      </c>
      <c r="D24" s="20" t="s">
        <v>21</v>
      </c>
      <c r="E24" s="20">
        <v>75.099999999999994</v>
      </c>
      <c r="F24" s="21">
        <v>67</v>
      </c>
      <c r="G24" s="21">
        <f>(26905.8/39812.3)*100</f>
        <v>67.581626783682424</v>
      </c>
      <c r="H24" s="22" t="s">
        <v>177</v>
      </c>
      <c r="I24" s="15" t="s">
        <v>230</v>
      </c>
      <c r="J24" s="19">
        <v>0.75319999999999998</v>
      </c>
      <c r="K24" s="19" t="s">
        <v>299</v>
      </c>
    </row>
    <row r="25" spans="1:12" ht="79.5" customHeight="1" x14ac:dyDescent="0.25">
      <c r="A25" s="6">
        <f t="shared" si="1"/>
        <v>22</v>
      </c>
      <c r="B25" s="22" t="s">
        <v>70</v>
      </c>
      <c r="C25" s="22" t="s">
        <v>116</v>
      </c>
      <c r="D25" s="20" t="s">
        <v>21</v>
      </c>
      <c r="E25" s="20">
        <v>15.5</v>
      </c>
      <c r="F25" s="21">
        <v>23.2</v>
      </c>
      <c r="G25" s="21">
        <f>(8823.14/39812.3)*100</f>
        <v>22.16184445510558</v>
      </c>
      <c r="H25" s="22" t="s">
        <v>178</v>
      </c>
      <c r="I25" s="15" t="s">
        <v>231</v>
      </c>
      <c r="J25" s="19">
        <v>0.75319999999999998</v>
      </c>
      <c r="K25" s="19" t="s">
        <v>299</v>
      </c>
    </row>
    <row r="26" spans="1:12" ht="68.25" customHeight="1" x14ac:dyDescent="0.25">
      <c r="A26" s="6">
        <f t="shared" si="1"/>
        <v>23</v>
      </c>
      <c r="B26" s="5" t="s">
        <v>71</v>
      </c>
      <c r="C26" s="22" t="s">
        <v>117</v>
      </c>
      <c r="D26" s="20" t="s">
        <v>21</v>
      </c>
      <c r="E26" s="21">
        <v>100</v>
      </c>
      <c r="F26" s="21">
        <v>100</v>
      </c>
      <c r="G26" s="21">
        <v>100</v>
      </c>
      <c r="H26" s="22" t="s">
        <v>179</v>
      </c>
      <c r="I26" s="15" t="s">
        <v>232</v>
      </c>
      <c r="J26" s="19">
        <v>0.75319999999999998</v>
      </c>
      <c r="K26" s="19" t="s">
        <v>299</v>
      </c>
    </row>
    <row r="27" spans="1:12" ht="225" customHeight="1" x14ac:dyDescent="0.25">
      <c r="A27" s="6">
        <f t="shared" si="1"/>
        <v>24</v>
      </c>
      <c r="B27" s="22" t="s">
        <v>59</v>
      </c>
      <c r="C27" s="22" t="s">
        <v>23</v>
      </c>
      <c r="D27" s="20" t="s">
        <v>21</v>
      </c>
      <c r="E27" s="21">
        <v>100</v>
      </c>
      <c r="F27" s="21">
        <v>100</v>
      </c>
      <c r="G27" s="21">
        <v>100</v>
      </c>
      <c r="H27" s="22" t="s">
        <v>262</v>
      </c>
      <c r="I27" s="15" t="s">
        <v>233</v>
      </c>
      <c r="J27" s="19">
        <v>0.75319999999999998</v>
      </c>
      <c r="K27" s="19" t="s">
        <v>299</v>
      </c>
    </row>
    <row r="28" spans="1:12" ht="85.5" customHeight="1" x14ac:dyDescent="0.25">
      <c r="A28" s="6">
        <f t="shared" si="1"/>
        <v>25</v>
      </c>
      <c r="B28" s="22" t="s">
        <v>59</v>
      </c>
      <c r="C28" s="22" t="s">
        <v>118</v>
      </c>
      <c r="D28" s="20" t="s">
        <v>21</v>
      </c>
      <c r="E28" s="21">
        <v>0</v>
      </c>
      <c r="F28" s="21">
        <v>0</v>
      </c>
      <c r="G28" s="21">
        <v>0</v>
      </c>
      <c r="H28" s="22" t="s">
        <v>180</v>
      </c>
      <c r="I28" s="15" t="s">
        <v>234</v>
      </c>
      <c r="J28" s="19">
        <v>0.75319999999999998</v>
      </c>
      <c r="K28" s="19" t="s">
        <v>299</v>
      </c>
    </row>
    <row r="29" spans="1:12" ht="118.5" customHeight="1" x14ac:dyDescent="0.25">
      <c r="A29" s="6">
        <f t="shared" si="1"/>
        <v>26</v>
      </c>
      <c r="B29" s="5" t="s">
        <v>72</v>
      </c>
      <c r="C29" s="22" t="s">
        <v>25</v>
      </c>
      <c r="D29" s="20" t="s">
        <v>21</v>
      </c>
      <c r="E29" s="21">
        <v>100</v>
      </c>
      <c r="F29" s="21">
        <v>100</v>
      </c>
      <c r="G29" s="21">
        <v>100</v>
      </c>
      <c r="H29" s="22" t="s">
        <v>207</v>
      </c>
      <c r="I29" s="15" t="s">
        <v>235</v>
      </c>
      <c r="J29" s="19">
        <v>0.75319999999999998</v>
      </c>
      <c r="K29" s="19" t="s">
        <v>299</v>
      </c>
      <c r="L29" s="1" t="s">
        <v>51</v>
      </c>
    </row>
    <row r="30" spans="1:12" ht="81" customHeight="1" x14ac:dyDescent="0.25">
      <c r="A30" s="6">
        <f t="shared" si="1"/>
        <v>27</v>
      </c>
      <c r="B30" s="5" t="s">
        <v>72</v>
      </c>
      <c r="C30" s="22" t="s">
        <v>110</v>
      </c>
      <c r="D30" s="20" t="s">
        <v>24</v>
      </c>
      <c r="E30" s="34">
        <v>1</v>
      </c>
      <c r="F30" s="34">
        <v>0</v>
      </c>
      <c r="G30" s="34">
        <v>0</v>
      </c>
      <c r="H30" s="22" t="s">
        <v>181</v>
      </c>
      <c r="I30" s="5" t="s">
        <v>50</v>
      </c>
      <c r="J30" s="19">
        <v>0.75319999999999998</v>
      </c>
      <c r="K30" s="19" t="s">
        <v>299</v>
      </c>
    </row>
    <row r="31" spans="1:12" ht="90.75" customHeight="1" x14ac:dyDescent="0.25">
      <c r="A31" s="6">
        <f t="shared" si="1"/>
        <v>28</v>
      </c>
      <c r="B31" s="5" t="s">
        <v>73</v>
      </c>
      <c r="C31" s="22" t="s">
        <v>26</v>
      </c>
      <c r="D31" s="20" t="s">
        <v>21</v>
      </c>
      <c r="E31" s="21">
        <v>100</v>
      </c>
      <c r="F31" s="21">
        <v>100</v>
      </c>
      <c r="G31" s="21">
        <v>100</v>
      </c>
      <c r="H31" s="22" t="s">
        <v>280</v>
      </c>
      <c r="I31" s="15" t="s">
        <v>236</v>
      </c>
      <c r="J31" s="19">
        <v>0.75319999999999998</v>
      </c>
      <c r="K31" s="19" t="s">
        <v>299</v>
      </c>
    </row>
    <row r="32" spans="1:12" ht="132.75" customHeight="1" x14ac:dyDescent="0.25">
      <c r="A32" s="6">
        <f t="shared" si="1"/>
        <v>29</v>
      </c>
      <c r="B32" s="5" t="s">
        <v>10</v>
      </c>
      <c r="C32" s="22" t="s">
        <v>27</v>
      </c>
      <c r="D32" s="20" t="s">
        <v>21</v>
      </c>
      <c r="E32" s="21">
        <v>80</v>
      </c>
      <c r="F32" s="21">
        <v>72</v>
      </c>
      <c r="G32" s="21">
        <v>100</v>
      </c>
      <c r="H32" s="22" t="s">
        <v>293</v>
      </c>
      <c r="I32" s="15" t="s">
        <v>237</v>
      </c>
      <c r="J32" s="19">
        <v>0.76380000000000003</v>
      </c>
      <c r="K32" s="19" t="s">
        <v>299</v>
      </c>
    </row>
    <row r="33" spans="1:13" ht="72" customHeight="1" x14ac:dyDescent="0.25">
      <c r="A33" s="6">
        <f t="shared" si="1"/>
        <v>30</v>
      </c>
      <c r="B33" s="5" t="s">
        <v>10</v>
      </c>
      <c r="C33" s="22" t="s">
        <v>28</v>
      </c>
      <c r="D33" s="20" t="s">
        <v>24</v>
      </c>
      <c r="E33" s="34">
        <v>1</v>
      </c>
      <c r="F33" s="34">
        <v>1</v>
      </c>
      <c r="G33" s="34">
        <v>1</v>
      </c>
      <c r="H33" s="22" t="s">
        <v>57</v>
      </c>
      <c r="I33" s="9" t="s">
        <v>50</v>
      </c>
      <c r="J33" s="19">
        <v>0.76380000000000003</v>
      </c>
      <c r="K33" s="19" t="s">
        <v>299</v>
      </c>
    </row>
    <row r="34" spans="1:13" ht="94.5" customHeight="1" x14ac:dyDescent="0.25">
      <c r="A34" s="6">
        <f t="shared" si="1"/>
        <v>31</v>
      </c>
      <c r="B34" s="5" t="s">
        <v>10</v>
      </c>
      <c r="C34" s="22" t="s">
        <v>119</v>
      </c>
      <c r="D34" s="20" t="s">
        <v>24</v>
      </c>
      <c r="E34" s="34">
        <v>0</v>
      </c>
      <c r="F34" s="34">
        <v>0</v>
      </c>
      <c r="G34" s="34">
        <v>0</v>
      </c>
      <c r="H34" s="22" t="s">
        <v>208</v>
      </c>
      <c r="I34" s="5" t="s">
        <v>50</v>
      </c>
      <c r="J34" s="19">
        <v>0.76380000000000003</v>
      </c>
      <c r="K34" s="19" t="s">
        <v>299</v>
      </c>
    </row>
    <row r="35" spans="1:13" ht="122.25" customHeight="1" x14ac:dyDescent="0.25">
      <c r="A35" s="6">
        <f t="shared" si="1"/>
        <v>32</v>
      </c>
      <c r="B35" s="5" t="s">
        <v>74</v>
      </c>
      <c r="C35" s="22" t="s">
        <v>31</v>
      </c>
      <c r="D35" s="20" t="s">
        <v>21</v>
      </c>
      <c r="E35" s="21">
        <v>100</v>
      </c>
      <c r="F35" s="21">
        <v>100</v>
      </c>
      <c r="G35" s="21">
        <v>100</v>
      </c>
      <c r="H35" s="22" t="s">
        <v>292</v>
      </c>
      <c r="I35" s="15" t="s">
        <v>238</v>
      </c>
      <c r="J35" s="19">
        <v>0.76380000000000003</v>
      </c>
      <c r="K35" s="19" t="s">
        <v>299</v>
      </c>
    </row>
    <row r="36" spans="1:13" ht="107.25" customHeight="1" x14ac:dyDescent="0.25">
      <c r="A36" s="6">
        <f t="shared" si="1"/>
        <v>33</v>
      </c>
      <c r="B36" s="22" t="s">
        <v>75</v>
      </c>
      <c r="C36" s="22" t="s">
        <v>76</v>
      </c>
      <c r="D36" s="20" t="s">
        <v>21</v>
      </c>
      <c r="E36" s="21">
        <v>7.7</v>
      </c>
      <c r="F36" s="21">
        <v>10</v>
      </c>
      <c r="G36" s="21">
        <v>0</v>
      </c>
      <c r="H36" s="22" t="s">
        <v>182</v>
      </c>
      <c r="I36" s="22" t="s">
        <v>239</v>
      </c>
      <c r="J36" s="19">
        <v>0.75319999999999998</v>
      </c>
      <c r="K36" s="19" t="s">
        <v>299</v>
      </c>
    </row>
    <row r="37" spans="1:13" ht="144" customHeight="1" x14ac:dyDescent="0.25">
      <c r="A37" s="6">
        <f t="shared" si="1"/>
        <v>34</v>
      </c>
      <c r="B37" s="22" t="s">
        <v>75</v>
      </c>
      <c r="C37" s="22" t="s">
        <v>32</v>
      </c>
      <c r="D37" s="20" t="s">
        <v>21</v>
      </c>
      <c r="E37" s="21">
        <v>100</v>
      </c>
      <c r="F37" s="21">
        <v>100</v>
      </c>
      <c r="G37" s="21">
        <v>100</v>
      </c>
      <c r="H37" s="22" t="s">
        <v>183</v>
      </c>
      <c r="I37" s="22" t="s">
        <v>240</v>
      </c>
      <c r="J37" s="19">
        <v>0.75319999999999998</v>
      </c>
      <c r="K37" s="19" t="s">
        <v>299</v>
      </c>
    </row>
    <row r="38" spans="1:13" ht="103.5" customHeight="1" x14ac:dyDescent="0.25">
      <c r="A38" s="6">
        <f t="shared" si="1"/>
        <v>35</v>
      </c>
      <c r="B38" s="5" t="s">
        <v>77</v>
      </c>
      <c r="C38" s="22" t="s">
        <v>36</v>
      </c>
      <c r="D38" s="20" t="s">
        <v>21</v>
      </c>
      <c r="E38" s="21">
        <v>100</v>
      </c>
      <c r="F38" s="21">
        <v>100</v>
      </c>
      <c r="G38" s="21">
        <v>100</v>
      </c>
      <c r="H38" s="22" t="s">
        <v>291</v>
      </c>
      <c r="I38" s="22" t="s">
        <v>241</v>
      </c>
      <c r="J38" s="19">
        <v>0.74850000000000005</v>
      </c>
      <c r="K38" s="19" t="s">
        <v>299</v>
      </c>
    </row>
    <row r="39" spans="1:13" ht="45" customHeight="1" x14ac:dyDescent="0.25">
      <c r="A39" s="6">
        <f t="shared" si="1"/>
        <v>36</v>
      </c>
      <c r="B39" s="5" t="s">
        <v>77</v>
      </c>
      <c r="C39" s="22" t="s">
        <v>120</v>
      </c>
      <c r="D39" s="20" t="s">
        <v>104</v>
      </c>
      <c r="E39" s="21">
        <v>58</v>
      </c>
      <c r="F39" s="21">
        <v>47.5</v>
      </c>
      <c r="G39" s="21">
        <v>51.68</v>
      </c>
      <c r="H39" s="22" t="s">
        <v>184</v>
      </c>
      <c r="I39" s="5" t="s">
        <v>50</v>
      </c>
      <c r="J39" s="19">
        <v>0.74850000000000005</v>
      </c>
      <c r="K39" s="19" t="s">
        <v>299</v>
      </c>
    </row>
    <row r="40" spans="1:13" ht="144.75" customHeight="1" x14ac:dyDescent="0.25">
      <c r="A40" s="6">
        <f t="shared" si="1"/>
        <v>37</v>
      </c>
      <c r="B40" s="5" t="s">
        <v>11</v>
      </c>
      <c r="C40" s="22" t="s">
        <v>33</v>
      </c>
      <c r="D40" s="20" t="s">
        <v>21</v>
      </c>
      <c r="E40" s="21">
        <v>100</v>
      </c>
      <c r="F40" s="21">
        <v>100</v>
      </c>
      <c r="G40" s="21">
        <v>100</v>
      </c>
      <c r="H40" s="22" t="s">
        <v>185</v>
      </c>
      <c r="I40" s="17" t="s">
        <v>242</v>
      </c>
      <c r="J40" s="19">
        <v>0.74850000000000005</v>
      </c>
      <c r="K40" s="19" t="s">
        <v>299</v>
      </c>
    </row>
    <row r="41" spans="1:13" ht="95.25" customHeight="1" x14ac:dyDescent="0.25">
      <c r="A41" s="6">
        <f t="shared" si="1"/>
        <v>38</v>
      </c>
      <c r="B41" s="5" t="s">
        <v>78</v>
      </c>
      <c r="C41" s="22" t="s">
        <v>121</v>
      </c>
      <c r="D41" s="20" t="s">
        <v>21</v>
      </c>
      <c r="E41" s="21">
        <v>100</v>
      </c>
      <c r="F41" s="21">
        <v>100</v>
      </c>
      <c r="G41" s="21">
        <f>(29/33)*100</f>
        <v>87.878787878787875</v>
      </c>
      <c r="H41" s="15" t="s">
        <v>186</v>
      </c>
      <c r="I41" s="17" t="s">
        <v>243</v>
      </c>
      <c r="J41" s="19">
        <v>0.76380000000000003</v>
      </c>
      <c r="K41" s="19" t="s">
        <v>299</v>
      </c>
      <c r="L41" s="11"/>
    </row>
    <row r="42" spans="1:13" ht="93" customHeight="1" x14ac:dyDescent="0.25">
      <c r="A42" s="6">
        <f t="shared" si="1"/>
        <v>39</v>
      </c>
      <c r="B42" s="5"/>
      <c r="C42" s="22" t="s">
        <v>209</v>
      </c>
      <c r="D42" s="20" t="s">
        <v>21</v>
      </c>
      <c r="E42" s="21">
        <v>100</v>
      </c>
      <c r="F42" s="21">
        <v>100</v>
      </c>
      <c r="G42" s="21">
        <v>100</v>
      </c>
      <c r="H42" s="22" t="s">
        <v>290</v>
      </c>
      <c r="I42" s="17" t="s">
        <v>244</v>
      </c>
      <c r="J42" s="19">
        <v>0.76380000000000003</v>
      </c>
      <c r="K42" s="19" t="s">
        <v>299</v>
      </c>
    </row>
    <row r="43" spans="1:13" ht="56.25" customHeight="1" x14ac:dyDescent="0.25">
      <c r="A43" s="6">
        <f t="shared" si="1"/>
        <v>40</v>
      </c>
      <c r="B43" s="5" t="s">
        <v>79</v>
      </c>
      <c r="C43" s="22" t="s">
        <v>122</v>
      </c>
      <c r="D43" s="20" t="s">
        <v>24</v>
      </c>
      <c r="E43" s="34">
        <v>0</v>
      </c>
      <c r="F43" s="34">
        <v>0</v>
      </c>
      <c r="G43" s="34">
        <v>0</v>
      </c>
      <c r="H43" s="22" t="s">
        <v>206</v>
      </c>
      <c r="I43" s="7" t="s">
        <v>50</v>
      </c>
      <c r="J43" s="19">
        <v>0.68389999999999995</v>
      </c>
      <c r="K43" s="19" t="s">
        <v>299</v>
      </c>
    </row>
    <row r="44" spans="1:13" ht="106.5" customHeight="1" x14ac:dyDescent="0.25">
      <c r="A44" s="6">
        <f t="shared" si="1"/>
        <v>41</v>
      </c>
      <c r="B44" s="5" t="s">
        <v>19</v>
      </c>
      <c r="C44" s="22" t="s">
        <v>123</v>
      </c>
      <c r="D44" s="20" t="s">
        <v>21</v>
      </c>
      <c r="E44" s="21">
        <v>100</v>
      </c>
      <c r="F44" s="21">
        <v>100</v>
      </c>
      <c r="G44" s="21">
        <v>100</v>
      </c>
      <c r="H44" s="22" t="s">
        <v>289</v>
      </c>
      <c r="I44" s="22" t="s">
        <v>245</v>
      </c>
      <c r="J44" s="19">
        <v>0.68389999999999995</v>
      </c>
      <c r="K44" s="19" t="s">
        <v>299</v>
      </c>
    </row>
    <row r="45" spans="1:13" ht="85.5" customHeight="1" x14ac:dyDescent="0.25">
      <c r="A45" s="6">
        <f t="shared" si="1"/>
        <v>42</v>
      </c>
      <c r="B45" s="5" t="s">
        <v>19</v>
      </c>
      <c r="C45" s="22" t="s">
        <v>110</v>
      </c>
      <c r="D45" s="20" t="s">
        <v>24</v>
      </c>
      <c r="E45" s="34">
        <v>1</v>
      </c>
      <c r="F45" s="34">
        <v>1</v>
      </c>
      <c r="G45" s="34">
        <v>1</v>
      </c>
      <c r="H45" s="22" t="s">
        <v>210</v>
      </c>
      <c r="I45" s="7" t="s">
        <v>50</v>
      </c>
      <c r="J45" s="19">
        <v>0.68389999999999995</v>
      </c>
      <c r="K45" s="19" t="s">
        <v>299</v>
      </c>
    </row>
    <row r="46" spans="1:13" ht="108" customHeight="1" x14ac:dyDescent="0.25">
      <c r="A46" s="6">
        <f t="shared" si="1"/>
        <v>43</v>
      </c>
      <c r="B46" s="5" t="s">
        <v>19</v>
      </c>
      <c r="C46" s="22" t="s">
        <v>124</v>
      </c>
      <c r="D46" s="20" t="s">
        <v>24</v>
      </c>
      <c r="E46" s="34">
        <v>1</v>
      </c>
      <c r="F46" s="34">
        <v>1</v>
      </c>
      <c r="G46" s="34">
        <v>1</v>
      </c>
      <c r="H46" s="22" t="s">
        <v>211</v>
      </c>
      <c r="I46" s="7" t="s">
        <v>50</v>
      </c>
      <c r="J46" s="19">
        <v>0.68389999999999995</v>
      </c>
      <c r="K46" s="19" t="s">
        <v>299</v>
      </c>
      <c r="M46" s="11"/>
    </row>
    <row r="47" spans="1:13" ht="42.75" customHeight="1" x14ac:dyDescent="0.25">
      <c r="A47" s="6">
        <f t="shared" si="1"/>
        <v>44</v>
      </c>
      <c r="B47" s="5" t="s">
        <v>19</v>
      </c>
      <c r="C47" s="22" t="s">
        <v>125</v>
      </c>
      <c r="D47" s="20" t="s">
        <v>22</v>
      </c>
      <c r="E47" s="34">
        <v>1</v>
      </c>
      <c r="F47" s="34">
        <v>1</v>
      </c>
      <c r="G47" s="34">
        <v>0</v>
      </c>
      <c r="H47" s="22" t="s">
        <v>187</v>
      </c>
      <c r="I47" s="5" t="s">
        <v>50</v>
      </c>
      <c r="J47" s="19">
        <v>0.68389999999999995</v>
      </c>
      <c r="K47" s="19" t="s">
        <v>299</v>
      </c>
    </row>
    <row r="48" spans="1:13" ht="84.75" customHeight="1" x14ac:dyDescent="0.25">
      <c r="A48" s="6">
        <f t="shared" si="1"/>
        <v>45</v>
      </c>
      <c r="B48" s="5" t="s">
        <v>19</v>
      </c>
      <c r="C48" s="22" t="s">
        <v>126</v>
      </c>
      <c r="D48" s="20" t="s">
        <v>21</v>
      </c>
      <c r="E48" s="21">
        <v>50</v>
      </c>
      <c r="F48" s="21">
        <v>50</v>
      </c>
      <c r="G48" s="21">
        <f>(1/2)*100</f>
        <v>50</v>
      </c>
      <c r="H48" s="22" t="s">
        <v>188</v>
      </c>
      <c r="I48" s="22" t="s">
        <v>246</v>
      </c>
      <c r="J48" s="19">
        <v>0.68389999999999995</v>
      </c>
      <c r="K48" s="19" t="s">
        <v>299</v>
      </c>
    </row>
    <row r="49" spans="1:14" ht="108" customHeight="1" x14ac:dyDescent="0.25">
      <c r="A49" s="6">
        <f t="shared" si="1"/>
        <v>46</v>
      </c>
      <c r="B49" s="5" t="s">
        <v>80</v>
      </c>
      <c r="C49" s="22" t="s">
        <v>127</v>
      </c>
      <c r="D49" s="20" t="s">
        <v>21</v>
      </c>
      <c r="E49" s="21">
        <v>100</v>
      </c>
      <c r="F49" s="21">
        <v>100</v>
      </c>
      <c r="G49" s="21">
        <v>100</v>
      </c>
      <c r="H49" s="22" t="s">
        <v>288</v>
      </c>
      <c r="I49" s="22" t="s">
        <v>247</v>
      </c>
      <c r="J49" s="19">
        <v>0.68389999999999995</v>
      </c>
      <c r="K49" s="19" t="s">
        <v>299</v>
      </c>
    </row>
    <row r="50" spans="1:14" ht="81.75" customHeight="1" x14ac:dyDescent="0.25">
      <c r="A50" s="6">
        <f t="shared" si="1"/>
        <v>47</v>
      </c>
      <c r="B50" s="5" t="s">
        <v>80</v>
      </c>
      <c r="C50" s="22" t="s">
        <v>110</v>
      </c>
      <c r="D50" s="20" t="s">
        <v>24</v>
      </c>
      <c r="E50" s="34">
        <v>1</v>
      </c>
      <c r="F50" s="34">
        <v>0</v>
      </c>
      <c r="G50" s="34">
        <v>1</v>
      </c>
      <c r="H50" s="22" t="s">
        <v>212</v>
      </c>
      <c r="I50" s="13" t="s">
        <v>50</v>
      </c>
      <c r="J50" s="19">
        <v>0.68389999999999995</v>
      </c>
      <c r="K50" s="19" t="s">
        <v>299</v>
      </c>
    </row>
    <row r="51" spans="1:14" ht="81.75" customHeight="1" x14ac:dyDescent="0.25">
      <c r="A51" s="6">
        <f t="shared" si="1"/>
        <v>48</v>
      </c>
      <c r="B51" s="5" t="s">
        <v>80</v>
      </c>
      <c r="C51" s="22" t="s">
        <v>110</v>
      </c>
      <c r="D51" s="20" t="s">
        <v>24</v>
      </c>
      <c r="E51" s="34">
        <v>1</v>
      </c>
      <c r="F51" s="34">
        <v>1</v>
      </c>
      <c r="G51" s="34">
        <v>1</v>
      </c>
      <c r="H51" s="22" t="s">
        <v>213</v>
      </c>
      <c r="I51" s="12" t="s">
        <v>50</v>
      </c>
      <c r="J51" s="19">
        <v>0.68389999999999995</v>
      </c>
      <c r="K51" s="19" t="s">
        <v>299</v>
      </c>
    </row>
    <row r="52" spans="1:14" ht="54" customHeight="1" x14ac:dyDescent="0.25">
      <c r="A52" s="6">
        <f t="shared" si="1"/>
        <v>49</v>
      </c>
      <c r="B52" s="5" t="s">
        <v>80</v>
      </c>
      <c r="C52" s="22" t="s">
        <v>128</v>
      </c>
      <c r="D52" s="20" t="s">
        <v>22</v>
      </c>
      <c r="E52" s="34">
        <v>0</v>
      </c>
      <c r="F52" s="34">
        <v>0</v>
      </c>
      <c r="G52" s="34">
        <v>0</v>
      </c>
      <c r="H52" s="22" t="s">
        <v>189</v>
      </c>
      <c r="I52" s="7" t="s">
        <v>50</v>
      </c>
      <c r="J52" s="19">
        <v>0.68389999999999995</v>
      </c>
      <c r="K52" s="19" t="s">
        <v>299</v>
      </c>
    </row>
    <row r="53" spans="1:14" ht="117" customHeight="1" x14ac:dyDescent="0.25">
      <c r="A53" s="6">
        <f t="shared" si="1"/>
        <v>50</v>
      </c>
      <c r="B53" s="5" t="s">
        <v>81</v>
      </c>
      <c r="C53" s="22" t="s">
        <v>37</v>
      </c>
      <c r="D53" s="20" t="s">
        <v>21</v>
      </c>
      <c r="E53" s="21">
        <v>100</v>
      </c>
      <c r="F53" s="21">
        <v>100</v>
      </c>
      <c r="G53" s="21">
        <v>100</v>
      </c>
      <c r="H53" s="22" t="s">
        <v>287</v>
      </c>
      <c r="I53" s="22" t="s">
        <v>248</v>
      </c>
      <c r="J53" s="19">
        <v>0.77170000000000005</v>
      </c>
      <c r="K53" s="19" t="s">
        <v>299</v>
      </c>
      <c r="L53" s="14"/>
      <c r="N53" s="11"/>
    </row>
    <row r="54" spans="1:14" ht="117" customHeight="1" x14ac:dyDescent="0.25">
      <c r="A54" s="6">
        <f t="shared" si="1"/>
        <v>51</v>
      </c>
      <c r="B54" s="5" t="s">
        <v>81</v>
      </c>
      <c r="C54" s="22" t="s">
        <v>110</v>
      </c>
      <c r="D54" s="20" t="s">
        <v>24</v>
      </c>
      <c r="E54" s="34">
        <v>1</v>
      </c>
      <c r="F54" s="34">
        <v>1</v>
      </c>
      <c r="G54" s="34">
        <v>1</v>
      </c>
      <c r="H54" s="22" t="s">
        <v>214</v>
      </c>
      <c r="I54" s="7" t="s">
        <v>50</v>
      </c>
      <c r="J54" s="19">
        <v>0.77170000000000005</v>
      </c>
      <c r="K54" s="19" t="s">
        <v>299</v>
      </c>
    </row>
    <row r="55" spans="1:14" ht="105.75" customHeight="1" x14ac:dyDescent="0.25">
      <c r="A55" s="6">
        <f t="shared" si="1"/>
        <v>52</v>
      </c>
      <c r="B55" s="5" t="s">
        <v>81</v>
      </c>
      <c r="C55" s="22" t="s">
        <v>110</v>
      </c>
      <c r="D55" s="20" t="s">
        <v>24</v>
      </c>
      <c r="E55" s="34">
        <v>1</v>
      </c>
      <c r="F55" s="34">
        <v>1</v>
      </c>
      <c r="G55" s="34">
        <v>1</v>
      </c>
      <c r="H55" s="22" t="s">
        <v>215</v>
      </c>
      <c r="I55" s="10" t="s">
        <v>50</v>
      </c>
      <c r="J55" s="19">
        <v>0.77170000000000005</v>
      </c>
      <c r="K55" s="19" t="s">
        <v>299</v>
      </c>
    </row>
    <row r="56" spans="1:14" s="32" customFormat="1" ht="127.5" x14ac:dyDescent="0.25">
      <c r="A56" s="30"/>
      <c r="B56" s="5" t="s">
        <v>20</v>
      </c>
      <c r="C56" s="22" t="s">
        <v>129</v>
      </c>
      <c r="D56" s="20" t="s">
        <v>21</v>
      </c>
      <c r="E56" s="21">
        <v>15</v>
      </c>
      <c r="F56" s="21">
        <v>22</v>
      </c>
      <c r="G56" s="21">
        <f>(1400.9/9035.3)*100</f>
        <v>15.504742509933264</v>
      </c>
      <c r="H56" s="22" t="s">
        <v>190</v>
      </c>
      <c r="I56" s="22" t="s">
        <v>218</v>
      </c>
      <c r="J56" s="31">
        <v>0.77200000000000002</v>
      </c>
      <c r="K56" s="19" t="s">
        <v>299</v>
      </c>
    </row>
    <row r="57" spans="1:14" ht="43.5" customHeight="1" x14ac:dyDescent="0.25">
      <c r="A57" s="6">
        <f t="shared" si="1"/>
        <v>1</v>
      </c>
      <c r="B57" s="5" t="s">
        <v>20</v>
      </c>
      <c r="C57" s="22" t="s">
        <v>130</v>
      </c>
      <c r="D57" s="20" t="s">
        <v>22</v>
      </c>
      <c r="E57" s="34">
        <v>7</v>
      </c>
      <c r="F57" s="34">
        <v>4</v>
      </c>
      <c r="G57" s="34">
        <v>10</v>
      </c>
      <c r="H57" s="22" t="s">
        <v>191</v>
      </c>
      <c r="I57" s="7" t="s">
        <v>50</v>
      </c>
      <c r="J57" s="31">
        <v>0.77200000000000002</v>
      </c>
      <c r="K57" s="19" t="s">
        <v>299</v>
      </c>
    </row>
    <row r="58" spans="1:14" ht="108.75" customHeight="1" x14ac:dyDescent="0.25">
      <c r="A58" s="6">
        <f t="shared" si="1"/>
        <v>2</v>
      </c>
      <c r="B58" s="5" t="s">
        <v>20</v>
      </c>
      <c r="C58" s="22" t="s">
        <v>131</v>
      </c>
      <c r="D58" s="20" t="s">
        <v>21</v>
      </c>
      <c r="E58" s="21">
        <v>2.8</v>
      </c>
      <c r="F58" s="21">
        <v>1.8</v>
      </c>
      <c r="G58" s="21">
        <f>89.7/9035.3*100</f>
        <v>0.99277279116354744</v>
      </c>
      <c r="H58" s="22" t="s">
        <v>217</v>
      </c>
      <c r="I58" s="22" t="s">
        <v>216</v>
      </c>
      <c r="J58" s="31">
        <v>0.77200000000000002</v>
      </c>
      <c r="K58" s="19" t="s">
        <v>299</v>
      </c>
    </row>
    <row r="59" spans="1:14" ht="135.75" customHeight="1" x14ac:dyDescent="0.25">
      <c r="A59" s="6">
        <f t="shared" si="1"/>
        <v>3</v>
      </c>
      <c r="B59" s="5" t="s">
        <v>20</v>
      </c>
      <c r="C59" s="22" t="s">
        <v>82</v>
      </c>
      <c r="D59" s="20" t="s">
        <v>24</v>
      </c>
      <c r="E59" s="21">
        <v>1</v>
      </c>
      <c r="F59" s="21">
        <v>1</v>
      </c>
      <c r="G59" s="21">
        <v>1</v>
      </c>
      <c r="H59" s="22" t="s">
        <v>219</v>
      </c>
      <c r="I59" s="7" t="s">
        <v>50</v>
      </c>
      <c r="J59" s="31">
        <v>0.77200000000000002</v>
      </c>
      <c r="K59" s="19" t="s">
        <v>299</v>
      </c>
    </row>
    <row r="60" spans="1:14" ht="102" customHeight="1" x14ac:dyDescent="0.25">
      <c r="A60" s="6">
        <f t="shared" si="1"/>
        <v>4</v>
      </c>
      <c r="B60" s="5" t="s">
        <v>83</v>
      </c>
      <c r="C60" s="22" t="s">
        <v>132</v>
      </c>
      <c r="D60" s="20" t="s">
        <v>21</v>
      </c>
      <c r="E60" s="21">
        <v>99.7</v>
      </c>
      <c r="F60" s="21">
        <v>99.59</v>
      </c>
      <c r="G60" s="21">
        <f>(1234/1235)*100</f>
        <v>99.91902834008097</v>
      </c>
      <c r="H60" s="22" t="s">
        <v>272</v>
      </c>
      <c r="I60" s="33" t="s">
        <v>249</v>
      </c>
      <c r="J60" s="19">
        <v>0.77170000000000005</v>
      </c>
      <c r="K60" s="19" t="s">
        <v>299</v>
      </c>
    </row>
    <row r="61" spans="1:14" ht="42.75" customHeight="1" x14ac:dyDescent="0.25">
      <c r="A61" s="6">
        <f t="shared" si="1"/>
        <v>5</v>
      </c>
      <c r="B61" s="5" t="s">
        <v>83</v>
      </c>
      <c r="C61" s="22" t="s">
        <v>133</v>
      </c>
      <c r="D61" s="20" t="s">
        <v>22</v>
      </c>
      <c r="E61" s="34">
        <v>1348</v>
      </c>
      <c r="F61" s="34">
        <v>1300</v>
      </c>
      <c r="G61" s="34">
        <v>1341</v>
      </c>
      <c r="H61" s="22" t="s">
        <v>192</v>
      </c>
      <c r="I61" s="7" t="s">
        <v>50</v>
      </c>
      <c r="J61" s="19">
        <v>0.77170000000000005</v>
      </c>
      <c r="K61" s="19" t="s">
        <v>299</v>
      </c>
    </row>
    <row r="62" spans="1:14" ht="41.25" customHeight="1" x14ac:dyDescent="0.25">
      <c r="A62" s="6">
        <f t="shared" si="1"/>
        <v>6</v>
      </c>
      <c r="B62" s="5" t="s">
        <v>83</v>
      </c>
      <c r="C62" s="22" t="s">
        <v>134</v>
      </c>
      <c r="D62" s="20" t="s">
        <v>22</v>
      </c>
      <c r="E62" s="34">
        <v>113</v>
      </c>
      <c r="F62" s="34">
        <v>110</v>
      </c>
      <c r="G62" s="34">
        <v>232</v>
      </c>
      <c r="H62" s="22" t="s">
        <v>273</v>
      </c>
      <c r="I62" s="7" t="s">
        <v>50</v>
      </c>
      <c r="J62" s="19">
        <v>0.77170000000000005</v>
      </c>
      <c r="K62" s="19" t="s">
        <v>299</v>
      </c>
    </row>
    <row r="63" spans="1:14" ht="110.25" customHeight="1" x14ac:dyDescent="0.25">
      <c r="A63" s="6">
        <f t="shared" si="1"/>
        <v>7</v>
      </c>
      <c r="B63" s="5" t="s">
        <v>83</v>
      </c>
      <c r="C63" s="24" t="s">
        <v>135</v>
      </c>
      <c r="D63" s="20" t="s">
        <v>22</v>
      </c>
      <c r="E63" s="34">
        <v>232</v>
      </c>
      <c r="F63" s="34">
        <v>200</v>
      </c>
      <c r="G63" s="34">
        <v>238</v>
      </c>
      <c r="H63" s="22" t="s">
        <v>193</v>
      </c>
      <c r="I63" s="7" t="s">
        <v>50</v>
      </c>
      <c r="J63" s="19">
        <v>0.77170000000000005</v>
      </c>
      <c r="K63" s="19" t="s">
        <v>299</v>
      </c>
    </row>
    <row r="64" spans="1:14" ht="143.25" customHeight="1" x14ac:dyDescent="0.25">
      <c r="A64" s="6">
        <f t="shared" si="1"/>
        <v>8</v>
      </c>
      <c r="B64" s="5" t="s">
        <v>83</v>
      </c>
      <c r="C64" s="22" t="s">
        <v>40</v>
      </c>
      <c r="D64" s="20" t="s">
        <v>22</v>
      </c>
      <c r="E64" s="34">
        <v>50</v>
      </c>
      <c r="F64" s="34">
        <v>25</v>
      </c>
      <c r="G64" s="34">
        <v>49</v>
      </c>
      <c r="H64" s="22" t="s">
        <v>250</v>
      </c>
      <c r="I64" s="7" t="s">
        <v>50</v>
      </c>
      <c r="J64" s="19">
        <v>0.77170000000000005</v>
      </c>
      <c r="K64" s="19" t="s">
        <v>299</v>
      </c>
    </row>
    <row r="65" spans="1:12" ht="45" customHeight="1" x14ac:dyDescent="0.25">
      <c r="A65" s="6">
        <f t="shared" si="1"/>
        <v>9</v>
      </c>
      <c r="B65" s="5" t="s">
        <v>18</v>
      </c>
      <c r="C65" s="22" t="s">
        <v>136</v>
      </c>
      <c r="D65" s="20" t="s">
        <v>22</v>
      </c>
      <c r="E65" s="34">
        <v>28</v>
      </c>
      <c r="F65" s="34">
        <v>27</v>
      </c>
      <c r="G65" s="34">
        <v>28</v>
      </c>
      <c r="H65" s="22" t="s">
        <v>56</v>
      </c>
      <c r="I65" s="15" t="s">
        <v>50</v>
      </c>
      <c r="J65" s="19">
        <v>0.13619999999999999</v>
      </c>
      <c r="K65" s="19" t="s">
        <v>299</v>
      </c>
    </row>
    <row r="66" spans="1:12" ht="42.75" customHeight="1" x14ac:dyDescent="0.25">
      <c r="A66" s="6">
        <f t="shared" si="1"/>
        <v>10</v>
      </c>
      <c r="B66" s="5" t="s">
        <v>18</v>
      </c>
      <c r="C66" s="22" t="s">
        <v>137</v>
      </c>
      <c r="D66" s="20" t="s">
        <v>22</v>
      </c>
      <c r="E66" s="34">
        <v>0</v>
      </c>
      <c r="F66" s="34">
        <v>0</v>
      </c>
      <c r="G66" s="34">
        <v>0</v>
      </c>
      <c r="H66" s="22" t="s">
        <v>194</v>
      </c>
      <c r="I66" s="15" t="s">
        <v>50</v>
      </c>
      <c r="J66" s="19">
        <v>0.13619999999999999</v>
      </c>
      <c r="K66" s="19" t="s">
        <v>299</v>
      </c>
    </row>
    <row r="67" spans="1:12" ht="78" customHeight="1" x14ac:dyDescent="0.25">
      <c r="A67" s="6">
        <f t="shared" si="1"/>
        <v>11</v>
      </c>
      <c r="B67" s="5" t="s">
        <v>18</v>
      </c>
      <c r="C67" s="22" t="s">
        <v>48</v>
      </c>
      <c r="D67" s="20" t="s">
        <v>30</v>
      </c>
      <c r="E67" s="21">
        <v>57.1</v>
      </c>
      <c r="F67" s="21">
        <v>45.7</v>
      </c>
      <c r="G67" s="21">
        <v>59.1</v>
      </c>
      <c r="H67" s="22" t="s">
        <v>54</v>
      </c>
      <c r="I67" s="17" t="s">
        <v>50</v>
      </c>
      <c r="J67" s="19">
        <v>0.13619999999999999</v>
      </c>
      <c r="K67" s="19" t="s">
        <v>299</v>
      </c>
    </row>
    <row r="68" spans="1:12" ht="117.75" customHeight="1" x14ac:dyDescent="0.25">
      <c r="A68" s="6">
        <f t="shared" si="1"/>
        <v>12</v>
      </c>
      <c r="B68" s="5" t="s">
        <v>84</v>
      </c>
      <c r="C68" s="22" t="s">
        <v>138</v>
      </c>
      <c r="D68" s="20" t="s">
        <v>21</v>
      </c>
      <c r="E68" s="21">
        <v>100</v>
      </c>
      <c r="F68" s="21">
        <v>100</v>
      </c>
      <c r="G68" s="21">
        <v>100</v>
      </c>
      <c r="H68" s="22" t="s">
        <v>286</v>
      </c>
      <c r="I68" s="17" t="s">
        <v>252</v>
      </c>
      <c r="J68" s="19">
        <v>0.68389999999999995</v>
      </c>
      <c r="K68" s="19" t="s">
        <v>299</v>
      </c>
    </row>
    <row r="69" spans="1:12" ht="83.25" customHeight="1" x14ac:dyDescent="0.25">
      <c r="A69" s="6">
        <f t="shared" si="1"/>
        <v>13</v>
      </c>
      <c r="B69" s="5" t="s">
        <v>84</v>
      </c>
      <c r="C69" s="22" t="s">
        <v>139</v>
      </c>
      <c r="D69" s="20" t="s">
        <v>24</v>
      </c>
      <c r="E69" s="34">
        <v>1</v>
      </c>
      <c r="F69" s="34">
        <v>1</v>
      </c>
      <c r="G69" s="34">
        <v>1</v>
      </c>
      <c r="H69" s="22" t="s">
        <v>251</v>
      </c>
      <c r="I69" s="15" t="s">
        <v>50</v>
      </c>
      <c r="J69" s="19">
        <v>0.68389999999999995</v>
      </c>
      <c r="K69" s="19" t="s">
        <v>299</v>
      </c>
    </row>
    <row r="70" spans="1:12" ht="93" customHeight="1" x14ac:dyDescent="0.25">
      <c r="A70" s="6">
        <f t="shared" si="1"/>
        <v>14</v>
      </c>
      <c r="B70" s="5" t="s">
        <v>84</v>
      </c>
      <c r="C70" s="22" t="s">
        <v>140</v>
      </c>
      <c r="D70" s="20" t="s">
        <v>22</v>
      </c>
      <c r="E70" s="34">
        <v>1</v>
      </c>
      <c r="F70" s="34">
        <v>1</v>
      </c>
      <c r="G70" s="34">
        <v>1</v>
      </c>
      <c r="H70" s="22" t="s">
        <v>195</v>
      </c>
      <c r="I70" s="17" t="s">
        <v>50</v>
      </c>
      <c r="J70" s="19">
        <v>0.68389999999999995</v>
      </c>
      <c r="K70" s="19" t="s">
        <v>299</v>
      </c>
    </row>
    <row r="71" spans="1:12" ht="65.25" customHeight="1" x14ac:dyDescent="0.25">
      <c r="A71" s="6">
        <f t="shared" si="1"/>
        <v>15</v>
      </c>
      <c r="B71" s="5" t="s">
        <v>12</v>
      </c>
      <c r="C71" s="22" t="s">
        <v>141</v>
      </c>
      <c r="D71" s="20" t="s">
        <v>21</v>
      </c>
      <c r="E71" s="21">
        <f>953075/3285207*100</f>
        <v>29.011109497818556</v>
      </c>
      <c r="F71" s="21">
        <v>60.6</v>
      </c>
      <c r="G71" s="21">
        <f>(1270540.6/3456184.6)*100</f>
        <v>36.761363961867083</v>
      </c>
      <c r="H71" s="22" t="s">
        <v>196</v>
      </c>
      <c r="I71" s="17" t="s">
        <v>253</v>
      </c>
      <c r="J71" s="19">
        <v>0.75319999999999998</v>
      </c>
      <c r="K71" s="19" t="s">
        <v>299</v>
      </c>
    </row>
    <row r="72" spans="1:12" ht="65.25" customHeight="1" x14ac:dyDescent="0.25">
      <c r="A72" s="6">
        <f t="shared" ref="A72:A102" si="2">1+A71</f>
        <v>16</v>
      </c>
      <c r="B72" s="5" t="s">
        <v>12</v>
      </c>
      <c r="C72" s="22" t="s">
        <v>142</v>
      </c>
      <c r="D72" s="20" t="s">
        <v>21</v>
      </c>
      <c r="E72" s="21">
        <f>54260/1098923*100</f>
        <v>4.9375615943974234</v>
      </c>
      <c r="F72" s="21">
        <v>60.6</v>
      </c>
      <c r="G72" s="21">
        <f>(391435.03/1157686.03)*100</f>
        <v>33.811847068760088</v>
      </c>
      <c r="H72" s="22" t="s">
        <v>197</v>
      </c>
      <c r="I72" s="17" t="s">
        <v>254</v>
      </c>
      <c r="J72" s="19">
        <v>0.75319999999999998</v>
      </c>
      <c r="K72" s="19" t="s">
        <v>299</v>
      </c>
    </row>
    <row r="73" spans="1:12" ht="30.75" customHeight="1" x14ac:dyDescent="0.25">
      <c r="A73" s="6">
        <f t="shared" si="2"/>
        <v>17</v>
      </c>
      <c r="B73" s="5" t="s">
        <v>12</v>
      </c>
      <c r="C73" s="22" t="s">
        <v>143</v>
      </c>
      <c r="D73" s="20" t="s">
        <v>22</v>
      </c>
      <c r="E73" s="34">
        <v>0</v>
      </c>
      <c r="F73" s="34">
        <v>0</v>
      </c>
      <c r="G73" s="34">
        <v>0</v>
      </c>
      <c r="H73" s="22" t="s">
        <v>198</v>
      </c>
      <c r="I73" s="17" t="s">
        <v>50</v>
      </c>
      <c r="J73" s="19">
        <v>0.75319999999999998</v>
      </c>
      <c r="K73" s="19" t="s">
        <v>299</v>
      </c>
    </row>
    <row r="74" spans="1:12" ht="70.5" customHeight="1" x14ac:dyDescent="0.25">
      <c r="A74" s="6">
        <f t="shared" si="2"/>
        <v>18</v>
      </c>
      <c r="B74" s="5" t="s">
        <v>12</v>
      </c>
      <c r="C74" s="22" t="s">
        <v>34</v>
      </c>
      <c r="D74" s="20" t="s">
        <v>21</v>
      </c>
      <c r="E74" s="21">
        <v>32.9</v>
      </c>
      <c r="F74" s="21">
        <v>33.4</v>
      </c>
      <c r="G74" s="21">
        <f>(1564465.12/(1564465.12+3456184.6)*100)</f>
        <v>31.160610822298114</v>
      </c>
      <c r="H74" s="22" t="s">
        <v>199</v>
      </c>
      <c r="I74" s="17" t="s">
        <v>255</v>
      </c>
      <c r="J74" s="19">
        <v>0.75319999999999998</v>
      </c>
      <c r="K74" s="19" t="s">
        <v>299</v>
      </c>
    </row>
    <row r="75" spans="1:12" ht="155.25" customHeight="1" x14ac:dyDescent="0.25">
      <c r="A75" s="6">
        <f t="shared" si="2"/>
        <v>19</v>
      </c>
      <c r="B75" s="5" t="s">
        <v>85</v>
      </c>
      <c r="C75" s="22" t="s">
        <v>144</v>
      </c>
      <c r="D75" s="20" t="s">
        <v>21</v>
      </c>
      <c r="E75" s="21">
        <v>100</v>
      </c>
      <c r="F75" s="21">
        <v>100</v>
      </c>
      <c r="G75" s="21">
        <v>100</v>
      </c>
      <c r="H75" s="22" t="s">
        <v>285</v>
      </c>
      <c r="I75" s="17" t="s">
        <v>256</v>
      </c>
      <c r="J75" s="19">
        <v>0.75319999999999998</v>
      </c>
      <c r="K75" s="19" t="s">
        <v>299</v>
      </c>
    </row>
    <row r="76" spans="1:12" ht="65.25" customHeight="1" x14ac:dyDescent="0.25">
      <c r="A76" s="6">
        <f t="shared" si="2"/>
        <v>20</v>
      </c>
      <c r="B76" s="5" t="s">
        <v>86</v>
      </c>
      <c r="C76" s="22" t="s">
        <v>145</v>
      </c>
      <c r="D76" s="20" t="s">
        <v>21</v>
      </c>
      <c r="E76" s="21">
        <v>60.1</v>
      </c>
      <c r="F76" s="21">
        <v>59.5</v>
      </c>
      <c r="G76" s="21">
        <f>(55999/89599)*100</f>
        <v>62.499581468543177</v>
      </c>
      <c r="H76" s="22" t="s">
        <v>200</v>
      </c>
      <c r="I76" s="22" t="s">
        <v>257</v>
      </c>
      <c r="J76" s="19">
        <v>0.78610000000000002</v>
      </c>
      <c r="K76" s="19" t="s">
        <v>299</v>
      </c>
    </row>
    <row r="77" spans="1:12" ht="109.5" customHeight="1" x14ac:dyDescent="0.25">
      <c r="A77" s="6">
        <f t="shared" si="2"/>
        <v>21</v>
      </c>
      <c r="B77" s="5" t="s">
        <v>86</v>
      </c>
      <c r="C77" s="22" t="s">
        <v>146</v>
      </c>
      <c r="D77" s="20" t="s">
        <v>21</v>
      </c>
      <c r="E77" s="21">
        <v>72.099999999999994</v>
      </c>
      <c r="F77" s="21">
        <v>60.6</v>
      </c>
      <c r="G77" s="21">
        <f>(89.48*100)/122</f>
        <v>73.344262295081961</v>
      </c>
      <c r="H77" s="22" t="s">
        <v>259</v>
      </c>
      <c r="I77" s="15" t="s">
        <v>258</v>
      </c>
      <c r="J77" s="19">
        <v>0.78610000000000002</v>
      </c>
      <c r="K77" s="19" t="s">
        <v>299</v>
      </c>
    </row>
    <row r="78" spans="1:12" ht="33" customHeight="1" x14ac:dyDescent="0.25">
      <c r="A78" s="6">
        <f t="shared" si="2"/>
        <v>22</v>
      </c>
      <c r="B78" s="5" t="s">
        <v>86</v>
      </c>
      <c r="C78" s="22" t="s">
        <v>147</v>
      </c>
      <c r="D78" s="20" t="s">
        <v>24</v>
      </c>
      <c r="E78" s="34">
        <v>1</v>
      </c>
      <c r="F78" s="34">
        <v>1</v>
      </c>
      <c r="G78" s="34">
        <v>1</v>
      </c>
      <c r="H78" s="22" t="s">
        <v>201</v>
      </c>
      <c r="I78" s="17" t="s">
        <v>50</v>
      </c>
      <c r="J78" s="19">
        <v>0.78610000000000002</v>
      </c>
      <c r="K78" s="19" t="s">
        <v>299</v>
      </c>
      <c r="L78" s="1" t="s">
        <v>55</v>
      </c>
    </row>
    <row r="79" spans="1:12" ht="96.75" customHeight="1" x14ac:dyDescent="0.25">
      <c r="A79" s="6">
        <f t="shared" si="2"/>
        <v>23</v>
      </c>
      <c r="B79" s="5" t="s">
        <v>14</v>
      </c>
      <c r="C79" s="22" t="s">
        <v>38</v>
      </c>
      <c r="D79" s="20" t="s">
        <v>21</v>
      </c>
      <c r="E79" s="21">
        <v>100</v>
      </c>
      <c r="F79" s="21">
        <v>84.8</v>
      </c>
      <c r="G79" s="21">
        <v>100</v>
      </c>
      <c r="H79" s="22" t="s">
        <v>261</v>
      </c>
      <c r="I79" s="16" t="s">
        <v>275</v>
      </c>
      <c r="J79" s="19">
        <v>0.74850000000000005</v>
      </c>
      <c r="K79" s="19" t="s">
        <v>299</v>
      </c>
    </row>
    <row r="80" spans="1:12" ht="43.5" customHeight="1" x14ac:dyDescent="0.25">
      <c r="A80" s="6">
        <f t="shared" si="2"/>
        <v>24</v>
      </c>
      <c r="B80" s="5" t="s">
        <v>14</v>
      </c>
      <c r="C80" s="22" t="s">
        <v>39</v>
      </c>
      <c r="D80" s="20" t="s">
        <v>29</v>
      </c>
      <c r="E80" s="34">
        <v>15</v>
      </c>
      <c r="F80" s="34">
        <v>16</v>
      </c>
      <c r="G80" s="34">
        <v>18</v>
      </c>
      <c r="H80" s="22" t="s">
        <v>260</v>
      </c>
      <c r="I80" s="17" t="s">
        <v>50</v>
      </c>
      <c r="J80" s="19">
        <v>0.74850000000000005</v>
      </c>
      <c r="K80" s="19" t="s">
        <v>299</v>
      </c>
    </row>
    <row r="81" spans="1:11" ht="94.5" customHeight="1" x14ac:dyDescent="0.25">
      <c r="A81" s="6">
        <f t="shared" si="2"/>
        <v>25</v>
      </c>
      <c r="B81" s="5" t="s">
        <v>13</v>
      </c>
      <c r="C81" s="22" t="s">
        <v>35</v>
      </c>
      <c r="D81" s="20" t="s">
        <v>21</v>
      </c>
      <c r="E81" s="21">
        <v>100</v>
      </c>
      <c r="F81" s="21">
        <v>100</v>
      </c>
      <c r="G81" s="21">
        <v>100</v>
      </c>
      <c r="H81" s="22" t="s">
        <v>202</v>
      </c>
      <c r="I81" s="16" t="s">
        <v>276</v>
      </c>
      <c r="J81" s="19">
        <v>0.77170000000000005</v>
      </c>
      <c r="K81" s="19" t="s">
        <v>299</v>
      </c>
    </row>
    <row r="82" spans="1:11" ht="94.5" customHeight="1" x14ac:dyDescent="0.25">
      <c r="A82" s="6">
        <f t="shared" si="2"/>
        <v>26</v>
      </c>
      <c r="B82" s="5" t="s">
        <v>13</v>
      </c>
      <c r="C82" s="22" t="s">
        <v>148</v>
      </c>
      <c r="D82" s="20" t="s">
        <v>24</v>
      </c>
      <c r="E82" s="34">
        <v>1</v>
      </c>
      <c r="F82" s="34">
        <v>1</v>
      </c>
      <c r="G82" s="34">
        <v>1</v>
      </c>
      <c r="H82" s="22" t="s">
        <v>264</v>
      </c>
      <c r="I82" s="17" t="s">
        <v>50</v>
      </c>
      <c r="J82" s="19">
        <v>0.77170000000000005</v>
      </c>
      <c r="K82" s="19" t="s">
        <v>299</v>
      </c>
    </row>
    <row r="83" spans="1:11" ht="162.75" customHeight="1" x14ac:dyDescent="0.25">
      <c r="A83" s="6">
        <f t="shared" si="2"/>
        <v>27</v>
      </c>
      <c r="B83" s="5" t="s">
        <v>87</v>
      </c>
      <c r="C83" s="22" t="s">
        <v>149</v>
      </c>
      <c r="D83" s="20" t="s">
        <v>21</v>
      </c>
      <c r="E83" s="21">
        <v>100</v>
      </c>
      <c r="F83" s="21">
        <v>100</v>
      </c>
      <c r="G83" s="21">
        <v>100</v>
      </c>
      <c r="H83" s="22" t="s">
        <v>270</v>
      </c>
      <c r="I83" s="16" t="s">
        <v>277</v>
      </c>
      <c r="J83" s="19">
        <v>0.77170000000000005</v>
      </c>
      <c r="K83" s="19" t="s">
        <v>299</v>
      </c>
    </row>
    <row r="84" spans="1:11" ht="119.25" customHeight="1" x14ac:dyDescent="0.25">
      <c r="A84" s="6">
        <f t="shared" si="2"/>
        <v>28</v>
      </c>
      <c r="B84" s="5" t="s">
        <v>87</v>
      </c>
      <c r="C84" s="22" t="s">
        <v>88</v>
      </c>
      <c r="D84" s="20" t="s">
        <v>24</v>
      </c>
      <c r="E84" s="34">
        <v>4</v>
      </c>
      <c r="F84" s="34">
        <v>4</v>
      </c>
      <c r="G84" s="34">
        <v>4</v>
      </c>
      <c r="H84" s="22" t="s">
        <v>271</v>
      </c>
      <c r="I84" s="18" t="s">
        <v>50</v>
      </c>
      <c r="J84" s="19">
        <v>0.77170000000000005</v>
      </c>
      <c r="K84" s="19" t="s">
        <v>299</v>
      </c>
    </row>
    <row r="85" spans="1:11" ht="108" customHeight="1" x14ac:dyDescent="0.25">
      <c r="A85" s="6">
        <f t="shared" si="2"/>
        <v>29</v>
      </c>
      <c r="B85" s="5" t="s">
        <v>15</v>
      </c>
      <c r="C85" s="22" t="s">
        <v>41</v>
      </c>
      <c r="D85" s="20" t="s">
        <v>21</v>
      </c>
      <c r="E85" s="21">
        <v>98.2</v>
      </c>
      <c r="F85" s="21">
        <v>98.48</v>
      </c>
      <c r="G85" s="21">
        <f>(589/595)*100</f>
        <v>98.991596638655466</v>
      </c>
      <c r="H85" s="22" t="s">
        <v>263</v>
      </c>
      <c r="I85" s="16" t="s">
        <v>274</v>
      </c>
      <c r="J85" s="19">
        <v>0.77170000000000005</v>
      </c>
      <c r="K85" s="19" t="s">
        <v>299</v>
      </c>
    </row>
    <row r="86" spans="1:11" ht="76.5" customHeight="1" x14ac:dyDescent="0.25">
      <c r="A86" s="6">
        <f t="shared" si="2"/>
        <v>30</v>
      </c>
      <c r="B86" s="5" t="s">
        <v>15</v>
      </c>
      <c r="C86" s="22" t="s">
        <v>42</v>
      </c>
      <c r="D86" s="20" t="s">
        <v>22</v>
      </c>
      <c r="E86" s="34">
        <v>510</v>
      </c>
      <c r="F86" s="34">
        <v>319</v>
      </c>
      <c r="G86" s="34">
        <v>595</v>
      </c>
      <c r="H86" s="22" t="s">
        <v>265</v>
      </c>
      <c r="I86" s="18" t="s">
        <v>50</v>
      </c>
      <c r="J86" s="19">
        <v>0.77170000000000005</v>
      </c>
      <c r="K86" s="19" t="s">
        <v>299</v>
      </c>
    </row>
    <row r="87" spans="1:11" ht="85.5" customHeight="1" x14ac:dyDescent="0.25">
      <c r="A87" s="6">
        <f t="shared" si="2"/>
        <v>31</v>
      </c>
      <c r="B87" s="5" t="s">
        <v>89</v>
      </c>
      <c r="C87" s="22" t="s">
        <v>44</v>
      </c>
      <c r="D87" s="20" t="s">
        <v>22</v>
      </c>
      <c r="E87" s="34">
        <v>114</v>
      </c>
      <c r="F87" s="34">
        <v>112</v>
      </c>
      <c r="G87" s="34">
        <v>122</v>
      </c>
      <c r="H87" s="22" t="s">
        <v>267</v>
      </c>
      <c r="I87" s="17" t="s">
        <v>50</v>
      </c>
      <c r="J87" s="19">
        <v>0.77170000000000005</v>
      </c>
      <c r="K87" s="19" t="s">
        <v>299</v>
      </c>
    </row>
    <row r="88" spans="1:11" ht="78" customHeight="1" x14ac:dyDescent="0.25">
      <c r="A88" s="6">
        <f t="shared" si="2"/>
        <v>32</v>
      </c>
      <c r="B88" s="5" t="s">
        <v>89</v>
      </c>
      <c r="C88" s="22" t="s">
        <v>150</v>
      </c>
      <c r="D88" s="20" t="s">
        <v>21</v>
      </c>
      <c r="E88" s="21">
        <v>100</v>
      </c>
      <c r="F88" s="21">
        <v>100</v>
      </c>
      <c r="G88" s="21">
        <v>100</v>
      </c>
      <c r="H88" s="22" t="s">
        <v>266</v>
      </c>
      <c r="I88" s="16" t="s">
        <v>278</v>
      </c>
      <c r="J88" s="19">
        <v>0.77170000000000005</v>
      </c>
      <c r="K88" s="19" t="s">
        <v>299</v>
      </c>
    </row>
    <row r="89" spans="1:11" ht="119.25" customHeight="1" x14ac:dyDescent="0.25">
      <c r="A89" s="6">
        <f t="shared" si="2"/>
        <v>33</v>
      </c>
      <c r="B89" s="5" t="s">
        <v>90</v>
      </c>
      <c r="C89" s="22" t="s">
        <v>45</v>
      </c>
      <c r="D89" s="20" t="s">
        <v>22</v>
      </c>
      <c r="E89" s="34">
        <v>223</v>
      </c>
      <c r="F89" s="34">
        <v>112</v>
      </c>
      <c r="G89" s="34">
        <v>240</v>
      </c>
      <c r="H89" s="22" t="s">
        <v>269</v>
      </c>
      <c r="I89" s="17" t="s">
        <v>50</v>
      </c>
      <c r="J89" s="19">
        <v>0.77170000000000005</v>
      </c>
      <c r="K89" s="19" t="s">
        <v>299</v>
      </c>
    </row>
    <row r="90" spans="1:11" ht="78" customHeight="1" x14ac:dyDescent="0.25">
      <c r="A90" s="6">
        <f t="shared" si="2"/>
        <v>34</v>
      </c>
      <c r="B90" s="5" t="s">
        <v>90</v>
      </c>
      <c r="C90" s="22" t="s">
        <v>46</v>
      </c>
      <c r="D90" s="20" t="s">
        <v>24</v>
      </c>
      <c r="E90" s="34">
        <v>1</v>
      </c>
      <c r="F90" s="34">
        <v>1</v>
      </c>
      <c r="G90" s="34">
        <v>1</v>
      </c>
      <c r="H90" s="22" t="s">
        <v>268</v>
      </c>
      <c r="I90" s="18" t="s">
        <v>50</v>
      </c>
      <c r="J90" s="19">
        <v>0.77170000000000005</v>
      </c>
      <c r="K90" s="19" t="s">
        <v>299</v>
      </c>
    </row>
    <row r="91" spans="1:11" ht="28.5" customHeight="1" x14ac:dyDescent="0.25">
      <c r="A91" s="6">
        <f t="shared" si="2"/>
        <v>35</v>
      </c>
      <c r="B91" s="5" t="s">
        <v>90</v>
      </c>
      <c r="C91" s="22" t="s">
        <v>9</v>
      </c>
      <c r="D91" s="20" t="s">
        <v>22</v>
      </c>
      <c r="E91" s="34">
        <v>4</v>
      </c>
      <c r="F91" s="34">
        <v>4</v>
      </c>
      <c r="G91" s="34">
        <v>4</v>
      </c>
      <c r="H91" s="22" t="s">
        <v>53</v>
      </c>
      <c r="I91" s="17" t="s">
        <v>50</v>
      </c>
      <c r="J91" s="19">
        <v>0.77170000000000005</v>
      </c>
      <c r="K91" s="19" t="s">
        <v>299</v>
      </c>
    </row>
    <row r="92" spans="1:11" ht="120" customHeight="1" x14ac:dyDescent="0.25">
      <c r="A92" s="6">
        <f t="shared" si="2"/>
        <v>36</v>
      </c>
      <c r="B92" s="5" t="s">
        <v>17</v>
      </c>
      <c r="C92" s="22" t="s">
        <v>47</v>
      </c>
      <c r="D92" s="20" t="s">
        <v>21</v>
      </c>
      <c r="E92" s="21">
        <v>85.7</v>
      </c>
      <c r="F92" s="21">
        <v>75</v>
      </c>
      <c r="G92" s="21">
        <v>85.71</v>
      </c>
      <c r="H92" s="22" t="s">
        <v>279</v>
      </c>
      <c r="I92" s="15" t="s">
        <v>296</v>
      </c>
      <c r="J92" s="19">
        <v>0.74850000000000005</v>
      </c>
      <c r="K92" s="19" t="s">
        <v>299</v>
      </c>
    </row>
    <row r="93" spans="1:11" ht="71.25" customHeight="1" x14ac:dyDescent="0.25">
      <c r="A93" s="6">
        <f t="shared" si="2"/>
        <v>37</v>
      </c>
      <c r="B93" s="5" t="s">
        <v>91</v>
      </c>
      <c r="C93" s="22" t="s">
        <v>49</v>
      </c>
      <c r="D93" s="20" t="s">
        <v>24</v>
      </c>
      <c r="E93" s="34">
        <v>1</v>
      </c>
      <c r="F93" s="34">
        <v>1</v>
      </c>
      <c r="G93" s="34">
        <v>1</v>
      </c>
      <c r="H93" s="22" t="s">
        <v>281</v>
      </c>
      <c r="I93" s="17" t="s">
        <v>50</v>
      </c>
      <c r="J93" s="19">
        <v>0.68389999999999995</v>
      </c>
      <c r="K93" s="19" t="s">
        <v>299</v>
      </c>
    </row>
    <row r="94" spans="1:11" ht="223.5" customHeight="1" x14ac:dyDescent="0.25">
      <c r="A94" s="6">
        <f t="shared" si="2"/>
        <v>38</v>
      </c>
      <c r="B94" s="5" t="s">
        <v>91</v>
      </c>
      <c r="C94" s="22" t="s">
        <v>151</v>
      </c>
      <c r="D94" s="20" t="s">
        <v>21</v>
      </c>
      <c r="E94" s="21">
        <v>100</v>
      </c>
      <c r="F94" s="21">
        <v>100</v>
      </c>
      <c r="G94" s="21">
        <v>100</v>
      </c>
      <c r="H94" s="22" t="s">
        <v>294</v>
      </c>
      <c r="I94" s="15" t="s">
        <v>295</v>
      </c>
      <c r="J94" s="19">
        <v>0.68389999999999995</v>
      </c>
      <c r="K94" s="19" t="s">
        <v>299</v>
      </c>
    </row>
    <row r="95" spans="1:11" ht="69.75" customHeight="1" x14ac:dyDescent="0.25">
      <c r="A95" s="6">
        <f t="shared" si="2"/>
        <v>39</v>
      </c>
      <c r="B95" s="5" t="s">
        <v>92</v>
      </c>
      <c r="C95" s="22" t="s">
        <v>49</v>
      </c>
      <c r="D95" s="20" t="s">
        <v>24</v>
      </c>
      <c r="E95" s="34">
        <v>1</v>
      </c>
      <c r="F95" s="34">
        <v>1</v>
      </c>
      <c r="G95" s="34">
        <v>1</v>
      </c>
      <c r="H95" s="22" t="s">
        <v>282</v>
      </c>
      <c r="I95" s="17" t="s">
        <v>50</v>
      </c>
      <c r="J95" s="19">
        <v>0.68389999999999995</v>
      </c>
      <c r="K95" s="19" t="s">
        <v>299</v>
      </c>
    </row>
    <row r="96" spans="1:11" ht="85.5" customHeight="1" x14ac:dyDescent="0.25">
      <c r="A96" s="6">
        <f t="shared" si="2"/>
        <v>40</v>
      </c>
      <c r="B96" s="5" t="s">
        <v>92</v>
      </c>
      <c r="C96" s="22" t="s">
        <v>152</v>
      </c>
      <c r="D96" s="20" t="s">
        <v>24</v>
      </c>
      <c r="E96" s="34">
        <v>1</v>
      </c>
      <c r="F96" s="34">
        <v>1</v>
      </c>
      <c r="G96" s="34">
        <v>1</v>
      </c>
      <c r="H96" s="22" t="s">
        <v>212</v>
      </c>
      <c r="I96" s="17" t="s">
        <v>50</v>
      </c>
      <c r="J96" s="19">
        <v>0.68389999999999995</v>
      </c>
      <c r="K96" s="19" t="s">
        <v>299</v>
      </c>
    </row>
    <row r="97" spans="1:11" ht="66.75" customHeight="1" x14ac:dyDescent="0.25">
      <c r="A97" s="6">
        <f t="shared" si="2"/>
        <v>41</v>
      </c>
      <c r="B97" s="5" t="s">
        <v>92</v>
      </c>
      <c r="C97" s="22" t="s">
        <v>153</v>
      </c>
      <c r="D97" s="20" t="s">
        <v>21</v>
      </c>
      <c r="E97" s="21">
        <v>100</v>
      </c>
      <c r="F97" s="21">
        <v>100</v>
      </c>
      <c r="G97" s="21">
        <v>100</v>
      </c>
      <c r="H97" s="22" t="s">
        <v>203</v>
      </c>
      <c r="I97" s="15" t="s">
        <v>297</v>
      </c>
      <c r="J97" s="19">
        <v>0.68389999999999995</v>
      </c>
      <c r="K97" s="19" t="s">
        <v>299</v>
      </c>
    </row>
    <row r="98" spans="1:11" ht="86.25" customHeight="1" x14ac:dyDescent="0.25">
      <c r="A98" s="6">
        <f t="shared" si="2"/>
        <v>42</v>
      </c>
      <c r="B98" s="5" t="s">
        <v>93</v>
      </c>
      <c r="C98" s="22" t="s">
        <v>154</v>
      </c>
      <c r="D98" s="20" t="s">
        <v>24</v>
      </c>
      <c r="E98" s="34">
        <v>1</v>
      </c>
      <c r="F98" s="34">
        <v>1</v>
      </c>
      <c r="G98" s="34">
        <v>1</v>
      </c>
      <c r="H98" s="22" t="s">
        <v>210</v>
      </c>
      <c r="I98" s="18" t="s">
        <v>50</v>
      </c>
      <c r="J98" s="19">
        <v>0.75319999999999998</v>
      </c>
      <c r="K98" s="19" t="s">
        <v>299</v>
      </c>
    </row>
    <row r="99" spans="1:11" ht="91.5" customHeight="1" x14ac:dyDescent="0.25">
      <c r="A99" s="6">
        <f t="shared" si="2"/>
        <v>43</v>
      </c>
      <c r="B99" s="5" t="s">
        <v>93</v>
      </c>
      <c r="C99" s="22" t="s">
        <v>155</v>
      </c>
      <c r="D99" s="20" t="s">
        <v>21</v>
      </c>
      <c r="E99" s="21">
        <v>100</v>
      </c>
      <c r="F99" s="21">
        <v>100</v>
      </c>
      <c r="G99" s="21">
        <v>100</v>
      </c>
      <c r="H99" s="22" t="s">
        <v>284</v>
      </c>
      <c r="I99" s="15" t="s">
        <v>50</v>
      </c>
      <c r="J99" s="19">
        <v>0.75319999999999998</v>
      </c>
      <c r="K99" s="19" t="s">
        <v>299</v>
      </c>
    </row>
    <row r="100" spans="1:11" ht="34.5" customHeight="1" x14ac:dyDescent="0.25">
      <c r="A100" s="6">
        <f t="shared" si="2"/>
        <v>44</v>
      </c>
      <c r="B100" s="5" t="s">
        <v>94</v>
      </c>
      <c r="C100" s="22" t="s">
        <v>156</v>
      </c>
      <c r="D100" s="20" t="s">
        <v>22</v>
      </c>
      <c r="E100" s="34">
        <v>23</v>
      </c>
      <c r="F100" s="34">
        <v>23</v>
      </c>
      <c r="G100" s="34">
        <v>24</v>
      </c>
      <c r="H100" s="22" t="s">
        <v>204</v>
      </c>
      <c r="I100" s="17" t="s">
        <v>50</v>
      </c>
      <c r="J100" s="19">
        <v>0.75680000000000003</v>
      </c>
      <c r="K100" s="19" t="s">
        <v>299</v>
      </c>
    </row>
    <row r="101" spans="1:11" ht="31.5" customHeight="1" x14ac:dyDescent="0.25">
      <c r="A101" s="6">
        <f t="shared" si="2"/>
        <v>45</v>
      </c>
      <c r="B101" s="5" t="s">
        <v>94</v>
      </c>
      <c r="C101" s="22" t="s">
        <v>157</v>
      </c>
      <c r="D101" s="20" t="s">
        <v>22</v>
      </c>
      <c r="E101" s="34">
        <v>61</v>
      </c>
      <c r="F101" s="34">
        <v>61</v>
      </c>
      <c r="G101" s="34">
        <v>63</v>
      </c>
      <c r="H101" s="22" t="s">
        <v>205</v>
      </c>
      <c r="I101" s="17" t="s">
        <v>50</v>
      </c>
      <c r="J101" s="19">
        <v>0.75680000000000003</v>
      </c>
      <c r="K101" s="19" t="s">
        <v>299</v>
      </c>
    </row>
    <row r="102" spans="1:11" ht="177.75" customHeight="1" x14ac:dyDescent="0.25">
      <c r="A102" s="6">
        <f t="shared" si="2"/>
        <v>46</v>
      </c>
      <c r="B102" s="5" t="s">
        <v>94</v>
      </c>
      <c r="C102" s="22" t="s">
        <v>158</v>
      </c>
      <c r="D102" s="20" t="s">
        <v>21</v>
      </c>
      <c r="E102" s="34">
        <v>12</v>
      </c>
      <c r="F102" s="34">
        <v>12</v>
      </c>
      <c r="G102" s="34">
        <f>(3/25)*100</f>
        <v>12</v>
      </c>
      <c r="H102" s="15" t="s">
        <v>283</v>
      </c>
      <c r="I102" s="15" t="s">
        <v>298</v>
      </c>
      <c r="J102" s="19">
        <v>0.75680000000000003</v>
      </c>
      <c r="K102" s="19" t="s">
        <v>299</v>
      </c>
    </row>
  </sheetData>
  <mergeCells count="2">
    <mergeCell ref="I1:K1"/>
    <mergeCell ref="A2:K2"/>
  </mergeCells>
  <conditionalFormatting sqref="C5">
    <cfRule type="duplicateValues" dxfId="473" priority="724"/>
    <cfRule type="duplicateValues" dxfId="472" priority="725"/>
  </conditionalFormatting>
  <conditionalFormatting sqref="C5">
    <cfRule type="duplicateValues" dxfId="471" priority="726"/>
  </conditionalFormatting>
  <conditionalFormatting sqref="C6">
    <cfRule type="duplicateValues" dxfId="470" priority="721"/>
    <cfRule type="duplicateValues" dxfId="469" priority="722"/>
  </conditionalFormatting>
  <conditionalFormatting sqref="C6">
    <cfRule type="duplicateValues" dxfId="468" priority="723"/>
  </conditionalFormatting>
  <conditionalFormatting sqref="C7">
    <cfRule type="duplicateValues" dxfId="467" priority="718"/>
    <cfRule type="duplicateValues" dxfId="466" priority="719"/>
  </conditionalFormatting>
  <conditionalFormatting sqref="C7">
    <cfRule type="duplicateValues" dxfId="465" priority="720"/>
  </conditionalFormatting>
  <conditionalFormatting sqref="C8">
    <cfRule type="duplicateValues" dxfId="464" priority="715"/>
    <cfRule type="duplicateValues" dxfId="463" priority="716"/>
  </conditionalFormatting>
  <conditionalFormatting sqref="C8">
    <cfRule type="duplicateValues" dxfId="462" priority="717"/>
  </conditionalFormatting>
  <conditionalFormatting sqref="C9">
    <cfRule type="duplicateValues" dxfId="461" priority="712"/>
    <cfRule type="duplicateValues" dxfId="460" priority="713"/>
  </conditionalFormatting>
  <conditionalFormatting sqref="C9">
    <cfRule type="duplicateValues" dxfId="459" priority="714"/>
  </conditionalFormatting>
  <conditionalFormatting sqref="C13">
    <cfRule type="duplicateValues" dxfId="458" priority="709"/>
    <cfRule type="duplicateValues" dxfId="457" priority="710"/>
  </conditionalFormatting>
  <conditionalFormatting sqref="C13">
    <cfRule type="duplicateValues" dxfId="456" priority="711"/>
  </conditionalFormatting>
  <conditionalFormatting sqref="C14">
    <cfRule type="duplicateValues" dxfId="455" priority="706"/>
    <cfRule type="duplicateValues" dxfId="454" priority="707"/>
  </conditionalFormatting>
  <conditionalFormatting sqref="C14">
    <cfRule type="duplicateValues" dxfId="453" priority="708"/>
  </conditionalFormatting>
  <conditionalFormatting sqref="C15">
    <cfRule type="duplicateValues" dxfId="452" priority="703"/>
    <cfRule type="duplicateValues" dxfId="451" priority="704"/>
  </conditionalFormatting>
  <conditionalFormatting sqref="C15">
    <cfRule type="duplicateValues" dxfId="450" priority="705"/>
  </conditionalFormatting>
  <conditionalFormatting sqref="C16">
    <cfRule type="duplicateValues" dxfId="449" priority="700"/>
    <cfRule type="duplicateValues" dxfId="448" priority="701"/>
  </conditionalFormatting>
  <conditionalFormatting sqref="C16">
    <cfRule type="duplicateValues" dxfId="447" priority="702"/>
  </conditionalFormatting>
  <conditionalFormatting sqref="C17">
    <cfRule type="duplicateValues" dxfId="446" priority="697"/>
    <cfRule type="duplicateValues" dxfId="445" priority="698"/>
  </conditionalFormatting>
  <conditionalFormatting sqref="C17">
    <cfRule type="duplicateValues" dxfId="444" priority="699"/>
  </conditionalFormatting>
  <conditionalFormatting sqref="C18">
    <cfRule type="duplicateValues" dxfId="443" priority="694"/>
    <cfRule type="duplicateValues" dxfId="442" priority="695"/>
  </conditionalFormatting>
  <conditionalFormatting sqref="C18">
    <cfRule type="duplicateValues" dxfId="441" priority="696"/>
  </conditionalFormatting>
  <conditionalFormatting sqref="C19">
    <cfRule type="duplicateValues" dxfId="440" priority="691"/>
    <cfRule type="duplicateValues" dxfId="439" priority="692"/>
  </conditionalFormatting>
  <conditionalFormatting sqref="C19">
    <cfRule type="duplicateValues" dxfId="438" priority="693"/>
  </conditionalFormatting>
  <conditionalFormatting sqref="C20">
    <cfRule type="duplicateValues" dxfId="437" priority="688"/>
    <cfRule type="duplicateValues" dxfId="436" priority="689"/>
  </conditionalFormatting>
  <conditionalFormatting sqref="C20">
    <cfRule type="duplicateValues" dxfId="435" priority="690"/>
  </conditionalFormatting>
  <conditionalFormatting sqref="C21">
    <cfRule type="duplicateValues" dxfId="434" priority="685"/>
    <cfRule type="duplicateValues" dxfId="433" priority="686"/>
  </conditionalFormatting>
  <conditionalFormatting sqref="C21">
    <cfRule type="duplicateValues" dxfId="432" priority="687"/>
  </conditionalFormatting>
  <conditionalFormatting sqref="C22">
    <cfRule type="duplicateValues" dxfId="431" priority="682"/>
    <cfRule type="duplicateValues" dxfId="430" priority="683"/>
  </conditionalFormatting>
  <conditionalFormatting sqref="C22">
    <cfRule type="duplicateValues" dxfId="429" priority="684"/>
  </conditionalFormatting>
  <conditionalFormatting sqref="C24">
    <cfRule type="duplicateValues" dxfId="428" priority="679"/>
    <cfRule type="duplicateValues" dxfId="427" priority="680"/>
  </conditionalFormatting>
  <conditionalFormatting sqref="C24">
    <cfRule type="duplicateValues" dxfId="426" priority="681"/>
  </conditionalFormatting>
  <conditionalFormatting sqref="C25">
    <cfRule type="duplicateValues" dxfId="425" priority="676"/>
    <cfRule type="duplicateValues" dxfId="424" priority="677"/>
  </conditionalFormatting>
  <conditionalFormatting sqref="C25">
    <cfRule type="duplicateValues" dxfId="423" priority="678"/>
  </conditionalFormatting>
  <conditionalFormatting sqref="C26">
    <cfRule type="duplicateValues" dxfId="422" priority="673"/>
    <cfRule type="duplicateValues" dxfId="421" priority="674"/>
  </conditionalFormatting>
  <conditionalFormatting sqref="C26">
    <cfRule type="duplicateValues" dxfId="420" priority="675"/>
  </conditionalFormatting>
  <conditionalFormatting sqref="C27">
    <cfRule type="duplicateValues" dxfId="419" priority="670"/>
    <cfRule type="duplicateValues" dxfId="418" priority="671"/>
  </conditionalFormatting>
  <conditionalFormatting sqref="C27">
    <cfRule type="duplicateValues" dxfId="417" priority="672"/>
  </conditionalFormatting>
  <conditionalFormatting sqref="C29:C30">
    <cfRule type="duplicateValues" dxfId="416" priority="667"/>
    <cfRule type="duplicateValues" dxfId="415" priority="668"/>
  </conditionalFormatting>
  <conditionalFormatting sqref="C29:C30">
    <cfRule type="duplicateValues" dxfId="414" priority="669"/>
  </conditionalFormatting>
  <conditionalFormatting sqref="C31">
    <cfRule type="duplicateValues" dxfId="413" priority="664"/>
    <cfRule type="duplicateValues" dxfId="412" priority="665"/>
  </conditionalFormatting>
  <conditionalFormatting sqref="C31">
    <cfRule type="duplicateValues" dxfId="411" priority="666"/>
  </conditionalFormatting>
  <conditionalFormatting sqref="C32">
    <cfRule type="duplicateValues" dxfId="410" priority="661"/>
    <cfRule type="duplicateValues" dxfId="409" priority="662"/>
  </conditionalFormatting>
  <conditionalFormatting sqref="C32">
    <cfRule type="duplicateValues" dxfId="408" priority="663"/>
  </conditionalFormatting>
  <conditionalFormatting sqref="C33">
    <cfRule type="duplicateValues" dxfId="407" priority="658"/>
    <cfRule type="duplicateValues" dxfId="406" priority="659"/>
  </conditionalFormatting>
  <conditionalFormatting sqref="C33">
    <cfRule type="duplicateValues" dxfId="405" priority="660"/>
  </conditionalFormatting>
  <conditionalFormatting sqref="C34">
    <cfRule type="duplicateValues" dxfId="404" priority="655"/>
    <cfRule type="duplicateValues" dxfId="403" priority="656"/>
  </conditionalFormatting>
  <conditionalFormatting sqref="C34">
    <cfRule type="duplicateValues" dxfId="402" priority="657"/>
  </conditionalFormatting>
  <conditionalFormatting sqref="C35">
    <cfRule type="duplicateValues" dxfId="401" priority="652"/>
    <cfRule type="duplicateValues" dxfId="400" priority="653"/>
  </conditionalFormatting>
  <conditionalFormatting sqref="C35">
    <cfRule type="duplicateValues" dxfId="399" priority="654"/>
  </conditionalFormatting>
  <conditionalFormatting sqref="C36">
    <cfRule type="duplicateValues" dxfId="398" priority="649"/>
    <cfRule type="duplicateValues" dxfId="397" priority="650"/>
  </conditionalFormatting>
  <conditionalFormatting sqref="C36">
    <cfRule type="duplicateValues" dxfId="396" priority="651"/>
  </conditionalFormatting>
  <conditionalFormatting sqref="C37">
    <cfRule type="duplicateValues" dxfId="395" priority="646"/>
    <cfRule type="duplicateValues" dxfId="394" priority="647"/>
  </conditionalFormatting>
  <conditionalFormatting sqref="C37">
    <cfRule type="duplicateValues" dxfId="393" priority="648"/>
  </conditionalFormatting>
  <conditionalFormatting sqref="C38">
    <cfRule type="duplicateValues" dxfId="392" priority="643"/>
    <cfRule type="duplicateValues" dxfId="391" priority="644"/>
  </conditionalFormatting>
  <conditionalFormatting sqref="C38">
    <cfRule type="duplicateValues" dxfId="390" priority="645"/>
  </conditionalFormatting>
  <conditionalFormatting sqref="C28">
    <cfRule type="duplicateValues" dxfId="389" priority="640"/>
    <cfRule type="duplicateValues" dxfId="388" priority="641"/>
  </conditionalFormatting>
  <conditionalFormatting sqref="C28">
    <cfRule type="duplicateValues" dxfId="387" priority="642"/>
  </conditionalFormatting>
  <conditionalFormatting sqref="C55:C58 C10:C12 C4">
    <cfRule type="duplicateValues" dxfId="386" priority="727"/>
    <cfRule type="duplicateValues" dxfId="385" priority="728"/>
  </conditionalFormatting>
  <conditionalFormatting sqref="C55:C58 C10:C12 C4">
    <cfRule type="duplicateValues" dxfId="384" priority="729"/>
  </conditionalFormatting>
  <conditionalFormatting sqref="C39">
    <cfRule type="duplicateValues" dxfId="383" priority="637"/>
    <cfRule type="duplicateValues" dxfId="382" priority="638"/>
  </conditionalFormatting>
  <conditionalFormatting sqref="C39">
    <cfRule type="duplicateValues" dxfId="381" priority="639"/>
  </conditionalFormatting>
  <conditionalFormatting sqref="C40">
    <cfRule type="duplicateValues" dxfId="380" priority="634"/>
    <cfRule type="duplicateValues" dxfId="379" priority="635"/>
  </conditionalFormatting>
  <conditionalFormatting sqref="C40">
    <cfRule type="duplicateValues" dxfId="378" priority="636"/>
  </conditionalFormatting>
  <conditionalFormatting sqref="C41">
    <cfRule type="duplicateValues" dxfId="377" priority="631"/>
    <cfRule type="duplicateValues" dxfId="376" priority="632"/>
  </conditionalFormatting>
  <conditionalFormatting sqref="C41">
    <cfRule type="duplicateValues" dxfId="375" priority="633"/>
  </conditionalFormatting>
  <conditionalFormatting sqref="C42">
    <cfRule type="duplicateValues" dxfId="374" priority="628"/>
    <cfRule type="duplicateValues" dxfId="373" priority="629"/>
  </conditionalFormatting>
  <conditionalFormatting sqref="C42">
    <cfRule type="duplicateValues" dxfId="372" priority="630"/>
  </conditionalFormatting>
  <conditionalFormatting sqref="C43">
    <cfRule type="duplicateValues" dxfId="371" priority="625"/>
    <cfRule type="duplicateValues" dxfId="370" priority="626"/>
  </conditionalFormatting>
  <conditionalFormatting sqref="C43">
    <cfRule type="duplicateValues" dxfId="369" priority="627"/>
  </conditionalFormatting>
  <conditionalFormatting sqref="C44">
    <cfRule type="duplicateValues" dxfId="368" priority="622"/>
    <cfRule type="duplicateValues" dxfId="367" priority="623"/>
  </conditionalFormatting>
  <conditionalFormatting sqref="C44">
    <cfRule type="duplicateValues" dxfId="366" priority="624"/>
  </conditionalFormatting>
  <conditionalFormatting sqref="C45:C46">
    <cfRule type="duplicateValues" dxfId="365" priority="619"/>
    <cfRule type="duplicateValues" dxfId="364" priority="620"/>
  </conditionalFormatting>
  <conditionalFormatting sqref="C45:C46">
    <cfRule type="duplicateValues" dxfId="363" priority="621"/>
  </conditionalFormatting>
  <conditionalFormatting sqref="C48">
    <cfRule type="duplicateValues" dxfId="362" priority="616"/>
    <cfRule type="duplicateValues" dxfId="361" priority="617"/>
  </conditionalFormatting>
  <conditionalFormatting sqref="C48">
    <cfRule type="duplicateValues" dxfId="360" priority="618"/>
  </conditionalFormatting>
  <conditionalFormatting sqref="C49">
    <cfRule type="duplicateValues" dxfId="359" priority="613"/>
    <cfRule type="duplicateValues" dxfId="358" priority="614"/>
  </conditionalFormatting>
  <conditionalFormatting sqref="C49">
    <cfRule type="duplicateValues" dxfId="357" priority="615"/>
  </conditionalFormatting>
  <conditionalFormatting sqref="C50">
    <cfRule type="duplicateValues" dxfId="356" priority="610"/>
    <cfRule type="duplicateValues" dxfId="355" priority="611"/>
  </conditionalFormatting>
  <conditionalFormatting sqref="C50">
    <cfRule type="duplicateValues" dxfId="354" priority="612"/>
  </conditionalFormatting>
  <conditionalFormatting sqref="C51">
    <cfRule type="duplicateValues" dxfId="353" priority="607"/>
    <cfRule type="duplicateValues" dxfId="352" priority="608"/>
  </conditionalFormatting>
  <conditionalFormatting sqref="C51">
    <cfRule type="duplicateValues" dxfId="351" priority="609"/>
  </conditionalFormatting>
  <conditionalFormatting sqref="C52">
    <cfRule type="duplicateValues" dxfId="350" priority="604"/>
    <cfRule type="duplicateValues" dxfId="349" priority="605"/>
  </conditionalFormatting>
  <conditionalFormatting sqref="C52">
    <cfRule type="duplicateValues" dxfId="348" priority="606"/>
  </conditionalFormatting>
  <conditionalFormatting sqref="C53">
    <cfRule type="duplicateValues" dxfId="347" priority="601"/>
    <cfRule type="duplicateValues" dxfId="346" priority="602"/>
  </conditionalFormatting>
  <conditionalFormatting sqref="C53">
    <cfRule type="duplicateValues" dxfId="345" priority="603"/>
  </conditionalFormatting>
  <conditionalFormatting sqref="C54">
    <cfRule type="duplicateValues" dxfId="344" priority="598"/>
    <cfRule type="duplicateValues" dxfId="343" priority="599"/>
  </conditionalFormatting>
  <conditionalFormatting sqref="C54">
    <cfRule type="duplicateValues" dxfId="342" priority="600"/>
  </conditionalFormatting>
  <conditionalFormatting sqref="C47">
    <cfRule type="duplicateValues" dxfId="341" priority="730"/>
    <cfRule type="duplicateValues" dxfId="340" priority="731"/>
  </conditionalFormatting>
  <conditionalFormatting sqref="C47">
    <cfRule type="duplicateValues" dxfId="339" priority="732"/>
  </conditionalFormatting>
  <conditionalFormatting sqref="C59">
    <cfRule type="duplicateValues" dxfId="338" priority="595"/>
    <cfRule type="duplicateValues" dxfId="337" priority="596"/>
  </conditionalFormatting>
  <conditionalFormatting sqref="C59">
    <cfRule type="duplicateValues" dxfId="336" priority="597"/>
  </conditionalFormatting>
  <conditionalFormatting sqref="C60">
    <cfRule type="duplicateValues" dxfId="335" priority="592"/>
    <cfRule type="duplicateValues" dxfId="334" priority="593"/>
  </conditionalFormatting>
  <conditionalFormatting sqref="C60">
    <cfRule type="duplicateValues" dxfId="333" priority="594"/>
  </conditionalFormatting>
  <conditionalFormatting sqref="C61">
    <cfRule type="duplicateValues" dxfId="332" priority="589"/>
    <cfRule type="duplicateValues" dxfId="331" priority="590"/>
  </conditionalFormatting>
  <conditionalFormatting sqref="C61">
    <cfRule type="duplicateValues" dxfId="330" priority="591"/>
  </conditionalFormatting>
  <conditionalFormatting sqref="C62">
    <cfRule type="duplicateValues" dxfId="329" priority="586"/>
    <cfRule type="duplicateValues" dxfId="328" priority="587"/>
  </conditionalFormatting>
  <conditionalFormatting sqref="C62">
    <cfRule type="duplicateValues" dxfId="327" priority="588"/>
  </conditionalFormatting>
  <conditionalFormatting sqref="C63">
    <cfRule type="duplicateValues" dxfId="326" priority="583"/>
    <cfRule type="duplicateValues" dxfId="325" priority="584"/>
  </conditionalFormatting>
  <conditionalFormatting sqref="C63">
    <cfRule type="duplicateValues" dxfId="324" priority="585"/>
  </conditionalFormatting>
  <conditionalFormatting sqref="C64">
    <cfRule type="duplicateValues" dxfId="323" priority="580"/>
    <cfRule type="duplicateValues" dxfId="322" priority="581"/>
  </conditionalFormatting>
  <conditionalFormatting sqref="C64">
    <cfRule type="duplicateValues" dxfId="321" priority="582"/>
  </conditionalFormatting>
  <conditionalFormatting sqref="C65">
    <cfRule type="duplicateValues" dxfId="320" priority="577"/>
    <cfRule type="duplicateValues" dxfId="319" priority="578"/>
  </conditionalFormatting>
  <conditionalFormatting sqref="C65">
    <cfRule type="duplicateValues" dxfId="318" priority="579"/>
  </conditionalFormatting>
  <conditionalFormatting sqref="C66">
    <cfRule type="duplicateValues" dxfId="317" priority="574"/>
    <cfRule type="duplicateValues" dxfId="316" priority="575"/>
  </conditionalFormatting>
  <conditionalFormatting sqref="C66">
    <cfRule type="duplicateValues" dxfId="315" priority="576"/>
  </conditionalFormatting>
  <conditionalFormatting sqref="C67">
    <cfRule type="duplicateValues" dxfId="314" priority="571"/>
    <cfRule type="duplicateValues" dxfId="313" priority="572"/>
  </conditionalFormatting>
  <conditionalFormatting sqref="C67">
    <cfRule type="duplicateValues" dxfId="312" priority="573"/>
  </conditionalFormatting>
  <conditionalFormatting sqref="C68">
    <cfRule type="duplicateValues" dxfId="311" priority="568"/>
    <cfRule type="duplicateValues" dxfId="310" priority="569"/>
  </conditionalFormatting>
  <conditionalFormatting sqref="C68">
    <cfRule type="duplicateValues" dxfId="309" priority="570"/>
  </conditionalFormatting>
  <conditionalFormatting sqref="C69">
    <cfRule type="duplicateValues" dxfId="308" priority="565"/>
    <cfRule type="duplicateValues" dxfId="307" priority="566"/>
  </conditionalFormatting>
  <conditionalFormatting sqref="C69">
    <cfRule type="duplicateValues" dxfId="306" priority="567"/>
  </conditionalFormatting>
  <conditionalFormatting sqref="C70">
    <cfRule type="duplicateValues" dxfId="305" priority="562"/>
    <cfRule type="duplicateValues" dxfId="304" priority="563"/>
  </conditionalFormatting>
  <conditionalFormatting sqref="C70">
    <cfRule type="duplicateValues" dxfId="303" priority="564"/>
  </conditionalFormatting>
  <conditionalFormatting sqref="C71">
    <cfRule type="duplicateValues" dxfId="302" priority="559"/>
    <cfRule type="duplicateValues" dxfId="301" priority="560"/>
  </conditionalFormatting>
  <conditionalFormatting sqref="C71">
    <cfRule type="duplicateValues" dxfId="300" priority="561"/>
  </conditionalFormatting>
  <conditionalFormatting sqref="C72">
    <cfRule type="duplicateValues" dxfId="299" priority="556"/>
    <cfRule type="duplicateValues" dxfId="298" priority="557"/>
  </conditionalFormatting>
  <conditionalFormatting sqref="C72">
    <cfRule type="duplicateValues" dxfId="297" priority="558"/>
  </conditionalFormatting>
  <conditionalFormatting sqref="C73">
    <cfRule type="duplicateValues" dxfId="296" priority="553"/>
    <cfRule type="duplicateValues" dxfId="295" priority="554"/>
  </conditionalFormatting>
  <conditionalFormatting sqref="C73">
    <cfRule type="duplicateValues" dxfId="294" priority="555"/>
  </conditionalFormatting>
  <conditionalFormatting sqref="C74">
    <cfRule type="duplicateValues" dxfId="293" priority="550"/>
    <cfRule type="duplicateValues" dxfId="292" priority="551"/>
  </conditionalFormatting>
  <conditionalFormatting sqref="C74">
    <cfRule type="duplicateValues" dxfId="291" priority="552"/>
  </conditionalFormatting>
  <conditionalFormatting sqref="C75">
    <cfRule type="duplicateValues" dxfId="290" priority="547"/>
    <cfRule type="duplicateValues" dxfId="289" priority="548"/>
  </conditionalFormatting>
  <conditionalFormatting sqref="C75">
    <cfRule type="duplicateValues" dxfId="288" priority="549"/>
  </conditionalFormatting>
  <conditionalFormatting sqref="C76">
    <cfRule type="duplicateValues" dxfId="287" priority="544"/>
    <cfRule type="duplicateValues" dxfId="286" priority="545"/>
  </conditionalFormatting>
  <conditionalFormatting sqref="C76">
    <cfRule type="duplicateValues" dxfId="285" priority="546"/>
  </conditionalFormatting>
  <conditionalFormatting sqref="C77">
    <cfRule type="duplicateValues" dxfId="284" priority="541"/>
    <cfRule type="duplicateValues" dxfId="283" priority="542"/>
  </conditionalFormatting>
  <conditionalFormatting sqref="C77">
    <cfRule type="duplicateValues" dxfId="282" priority="543"/>
  </conditionalFormatting>
  <conditionalFormatting sqref="C78">
    <cfRule type="duplicateValues" dxfId="281" priority="538"/>
    <cfRule type="duplicateValues" dxfId="280" priority="539"/>
  </conditionalFormatting>
  <conditionalFormatting sqref="C78">
    <cfRule type="duplicateValues" dxfId="279" priority="540"/>
  </conditionalFormatting>
  <conditionalFormatting sqref="C79">
    <cfRule type="duplicateValues" dxfId="278" priority="535"/>
    <cfRule type="duplicateValues" dxfId="277" priority="536"/>
  </conditionalFormatting>
  <conditionalFormatting sqref="C79">
    <cfRule type="duplicateValues" dxfId="276" priority="537"/>
  </conditionalFormatting>
  <conditionalFormatting sqref="C80">
    <cfRule type="duplicateValues" dxfId="275" priority="532"/>
    <cfRule type="duplicateValues" dxfId="274" priority="533"/>
  </conditionalFormatting>
  <conditionalFormatting sqref="C80">
    <cfRule type="duplicateValues" dxfId="273" priority="534"/>
  </conditionalFormatting>
  <conditionalFormatting sqref="C81">
    <cfRule type="duplicateValues" dxfId="272" priority="529"/>
    <cfRule type="duplicateValues" dxfId="271" priority="530"/>
  </conditionalFormatting>
  <conditionalFormatting sqref="C81">
    <cfRule type="duplicateValues" dxfId="270" priority="531"/>
  </conditionalFormatting>
  <conditionalFormatting sqref="C82">
    <cfRule type="duplicateValues" dxfId="269" priority="526"/>
    <cfRule type="duplicateValues" dxfId="268" priority="527"/>
  </conditionalFormatting>
  <conditionalFormatting sqref="C82">
    <cfRule type="duplicateValues" dxfId="267" priority="528"/>
  </conditionalFormatting>
  <conditionalFormatting sqref="C83">
    <cfRule type="duplicateValues" dxfId="266" priority="523"/>
    <cfRule type="duplicateValues" dxfId="265" priority="524"/>
  </conditionalFormatting>
  <conditionalFormatting sqref="C83">
    <cfRule type="duplicateValues" dxfId="264" priority="525"/>
  </conditionalFormatting>
  <conditionalFormatting sqref="C84">
    <cfRule type="duplicateValues" dxfId="263" priority="520"/>
    <cfRule type="duplicateValues" dxfId="262" priority="521"/>
  </conditionalFormatting>
  <conditionalFormatting sqref="C84">
    <cfRule type="duplicateValues" dxfId="261" priority="522"/>
  </conditionalFormatting>
  <conditionalFormatting sqref="C85">
    <cfRule type="duplicateValues" dxfId="260" priority="517"/>
    <cfRule type="duplicateValues" dxfId="259" priority="518"/>
  </conditionalFormatting>
  <conditionalFormatting sqref="C85">
    <cfRule type="duplicateValues" dxfId="258" priority="519"/>
  </conditionalFormatting>
  <conditionalFormatting sqref="C86">
    <cfRule type="duplicateValues" dxfId="257" priority="514"/>
    <cfRule type="duplicateValues" dxfId="256" priority="515"/>
  </conditionalFormatting>
  <conditionalFormatting sqref="C86">
    <cfRule type="duplicateValues" dxfId="255" priority="516"/>
  </conditionalFormatting>
  <conditionalFormatting sqref="C87">
    <cfRule type="duplicateValues" dxfId="254" priority="511"/>
    <cfRule type="duplicateValues" dxfId="253" priority="512"/>
  </conditionalFormatting>
  <conditionalFormatting sqref="C87">
    <cfRule type="duplicateValues" dxfId="252" priority="513"/>
  </conditionalFormatting>
  <conditionalFormatting sqref="C88">
    <cfRule type="duplicateValues" dxfId="251" priority="508"/>
    <cfRule type="duplicateValues" dxfId="250" priority="509"/>
  </conditionalFormatting>
  <conditionalFormatting sqref="C88">
    <cfRule type="duplicateValues" dxfId="249" priority="510"/>
  </conditionalFormatting>
  <conditionalFormatting sqref="C89">
    <cfRule type="duplicateValues" dxfId="248" priority="505"/>
    <cfRule type="duplicateValues" dxfId="247" priority="506"/>
  </conditionalFormatting>
  <conditionalFormatting sqref="C89">
    <cfRule type="duplicateValues" dxfId="246" priority="507"/>
  </conditionalFormatting>
  <conditionalFormatting sqref="C90">
    <cfRule type="duplicateValues" dxfId="245" priority="502"/>
    <cfRule type="duplicateValues" dxfId="244" priority="503"/>
  </conditionalFormatting>
  <conditionalFormatting sqref="C90">
    <cfRule type="duplicateValues" dxfId="243" priority="504"/>
  </conditionalFormatting>
  <conditionalFormatting sqref="C91">
    <cfRule type="duplicateValues" dxfId="242" priority="499"/>
    <cfRule type="duplicateValues" dxfId="241" priority="500"/>
  </conditionalFormatting>
  <conditionalFormatting sqref="C91">
    <cfRule type="duplicateValues" dxfId="240" priority="501"/>
  </conditionalFormatting>
  <conditionalFormatting sqref="C92">
    <cfRule type="duplicateValues" dxfId="239" priority="496"/>
    <cfRule type="duplicateValues" dxfId="238" priority="497"/>
  </conditionalFormatting>
  <conditionalFormatting sqref="C92">
    <cfRule type="duplicateValues" dxfId="237" priority="498"/>
  </conditionalFormatting>
  <conditionalFormatting sqref="C93">
    <cfRule type="duplicateValues" dxfId="236" priority="493"/>
    <cfRule type="duplicateValues" dxfId="235" priority="494"/>
  </conditionalFormatting>
  <conditionalFormatting sqref="C93">
    <cfRule type="duplicateValues" dxfId="234" priority="495"/>
  </conditionalFormatting>
  <conditionalFormatting sqref="C94">
    <cfRule type="duplicateValues" dxfId="233" priority="490"/>
    <cfRule type="duplicateValues" dxfId="232" priority="491"/>
  </conditionalFormatting>
  <conditionalFormatting sqref="C94">
    <cfRule type="duplicateValues" dxfId="231" priority="492"/>
  </conditionalFormatting>
  <conditionalFormatting sqref="C95">
    <cfRule type="duplicateValues" dxfId="230" priority="487"/>
    <cfRule type="duplicateValues" dxfId="229" priority="488"/>
  </conditionalFormatting>
  <conditionalFormatting sqref="C95">
    <cfRule type="duplicateValues" dxfId="228" priority="489"/>
  </conditionalFormatting>
  <conditionalFormatting sqref="C96">
    <cfRule type="duplicateValues" dxfId="227" priority="484"/>
    <cfRule type="duplicateValues" dxfId="226" priority="485"/>
  </conditionalFormatting>
  <conditionalFormatting sqref="C96">
    <cfRule type="duplicateValues" dxfId="225" priority="486"/>
  </conditionalFormatting>
  <conditionalFormatting sqref="C97">
    <cfRule type="duplicateValues" dxfId="224" priority="481"/>
    <cfRule type="duplicateValues" dxfId="223" priority="482"/>
  </conditionalFormatting>
  <conditionalFormatting sqref="C97">
    <cfRule type="duplicateValues" dxfId="222" priority="483"/>
  </conditionalFormatting>
  <conditionalFormatting sqref="C98">
    <cfRule type="duplicateValues" dxfId="221" priority="478"/>
    <cfRule type="duplicateValues" dxfId="220" priority="479"/>
  </conditionalFormatting>
  <conditionalFormatting sqref="C98">
    <cfRule type="duplicateValues" dxfId="219" priority="480"/>
  </conditionalFormatting>
  <conditionalFormatting sqref="C99">
    <cfRule type="duplicateValues" dxfId="218" priority="475"/>
    <cfRule type="duplicateValues" dxfId="217" priority="476"/>
  </conditionalFormatting>
  <conditionalFormatting sqref="C99">
    <cfRule type="duplicateValues" dxfId="216" priority="477"/>
  </conditionalFormatting>
  <conditionalFormatting sqref="C100">
    <cfRule type="duplicateValues" dxfId="215" priority="472"/>
    <cfRule type="duplicateValues" dxfId="214" priority="473"/>
  </conditionalFormatting>
  <conditionalFormatting sqref="C100">
    <cfRule type="duplicateValues" dxfId="213" priority="474"/>
  </conditionalFormatting>
  <conditionalFormatting sqref="C101">
    <cfRule type="duplicateValues" dxfId="212" priority="469"/>
    <cfRule type="duplicateValues" dxfId="211" priority="470"/>
  </conditionalFormatting>
  <conditionalFormatting sqref="C101">
    <cfRule type="duplicateValues" dxfId="210" priority="471"/>
  </conditionalFormatting>
  <conditionalFormatting sqref="C102">
    <cfRule type="duplicateValues" dxfId="209" priority="466"/>
    <cfRule type="duplicateValues" dxfId="208" priority="467"/>
  </conditionalFormatting>
  <conditionalFormatting sqref="C102">
    <cfRule type="duplicateValues" dxfId="207" priority="468"/>
  </conditionalFormatting>
  <conditionalFormatting sqref="C23">
    <cfRule type="duplicateValues" dxfId="206" priority="457"/>
    <cfRule type="duplicateValues" dxfId="205" priority="458"/>
  </conditionalFormatting>
  <conditionalFormatting sqref="C23">
    <cfRule type="duplicateValues" dxfId="204" priority="459"/>
  </conditionalFormatting>
  <conditionalFormatting sqref="B4">
    <cfRule type="duplicateValues" dxfId="203" priority="454"/>
    <cfRule type="duplicateValues" dxfId="202" priority="455"/>
  </conditionalFormatting>
  <conditionalFormatting sqref="B4">
    <cfRule type="duplicateValues" dxfId="201" priority="456"/>
  </conditionalFormatting>
  <conditionalFormatting sqref="B5">
    <cfRule type="duplicateValues" dxfId="200" priority="451"/>
    <cfRule type="duplicateValues" dxfId="199" priority="452"/>
  </conditionalFormatting>
  <conditionalFormatting sqref="B5">
    <cfRule type="duplicateValues" dxfId="198" priority="453"/>
  </conditionalFormatting>
  <conditionalFormatting sqref="B7">
    <cfRule type="duplicateValues" dxfId="197" priority="448"/>
    <cfRule type="duplicateValues" dxfId="196" priority="449"/>
  </conditionalFormatting>
  <conditionalFormatting sqref="B7">
    <cfRule type="duplicateValues" dxfId="195" priority="450"/>
  </conditionalFormatting>
  <conditionalFormatting sqref="B6">
    <cfRule type="duplicateValues" dxfId="194" priority="445"/>
    <cfRule type="duplicateValues" dxfId="193" priority="446"/>
  </conditionalFormatting>
  <conditionalFormatting sqref="B6">
    <cfRule type="duplicateValues" dxfId="192" priority="447"/>
  </conditionalFormatting>
  <conditionalFormatting sqref="B85">
    <cfRule type="duplicateValues" dxfId="191" priority="439"/>
    <cfRule type="duplicateValues" dxfId="190" priority="440"/>
  </conditionalFormatting>
  <conditionalFormatting sqref="B85">
    <cfRule type="duplicateValues" dxfId="189" priority="441"/>
  </conditionalFormatting>
  <conditionalFormatting sqref="B86">
    <cfRule type="duplicateValues" dxfId="188" priority="436"/>
    <cfRule type="duplicateValues" dxfId="187" priority="437"/>
  </conditionalFormatting>
  <conditionalFormatting sqref="B86">
    <cfRule type="duplicateValues" dxfId="186" priority="438"/>
  </conditionalFormatting>
  <conditionalFormatting sqref="B87">
    <cfRule type="duplicateValues" dxfId="185" priority="433"/>
    <cfRule type="duplicateValues" dxfId="184" priority="434"/>
  </conditionalFormatting>
  <conditionalFormatting sqref="B87">
    <cfRule type="duplicateValues" dxfId="183" priority="435"/>
  </conditionalFormatting>
  <conditionalFormatting sqref="B88">
    <cfRule type="duplicateValues" dxfId="182" priority="430"/>
    <cfRule type="duplicateValues" dxfId="181" priority="431"/>
  </conditionalFormatting>
  <conditionalFormatting sqref="B88">
    <cfRule type="duplicateValues" dxfId="180" priority="432"/>
  </conditionalFormatting>
  <conditionalFormatting sqref="B89">
    <cfRule type="duplicateValues" dxfId="179" priority="427"/>
    <cfRule type="duplicateValues" dxfId="178" priority="428"/>
  </conditionalFormatting>
  <conditionalFormatting sqref="B89">
    <cfRule type="duplicateValues" dxfId="177" priority="429"/>
  </conditionalFormatting>
  <conditionalFormatting sqref="B90">
    <cfRule type="duplicateValues" dxfId="176" priority="424"/>
    <cfRule type="duplicateValues" dxfId="175" priority="425"/>
  </conditionalFormatting>
  <conditionalFormatting sqref="B90">
    <cfRule type="duplicateValues" dxfId="174" priority="426"/>
  </conditionalFormatting>
  <conditionalFormatting sqref="B91">
    <cfRule type="duplicateValues" dxfId="173" priority="421"/>
    <cfRule type="duplicateValues" dxfId="172" priority="422"/>
  </conditionalFormatting>
  <conditionalFormatting sqref="B91">
    <cfRule type="duplicateValues" dxfId="171" priority="423"/>
  </conditionalFormatting>
  <conditionalFormatting sqref="B92">
    <cfRule type="duplicateValues" dxfId="170" priority="418"/>
    <cfRule type="duplicateValues" dxfId="169" priority="419"/>
  </conditionalFormatting>
  <conditionalFormatting sqref="B92">
    <cfRule type="duplicateValues" dxfId="168" priority="420"/>
  </conditionalFormatting>
  <conditionalFormatting sqref="B93">
    <cfRule type="duplicateValues" dxfId="167" priority="415"/>
    <cfRule type="duplicateValues" dxfId="166" priority="416"/>
  </conditionalFormatting>
  <conditionalFormatting sqref="B93">
    <cfRule type="duplicateValues" dxfId="165" priority="417"/>
  </conditionalFormatting>
  <conditionalFormatting sqref="B94">
    <cfRule type="duplicateValues" dxfId="164" priority="412"/>
    <cfRule type="duplicateValues" dxfId="163" priority="413"/>
  </conditionalFormatting>
  <conditionalFormatting sqref="B94">
    <cfRule type="duplicateValues" dxfId="162" priority="414"/>
  </conditionalFormatting>
  <conditionalFormatting sqref="B95">
    <cfRule type="duplicateValues" dxfId="161" priority="409"/>
    <cfRule type="duplicateValues" dxfId="160" priority="410"/>
  </conditionalFormatting>
  <conditionalFormatting sqref="B95">
    <cfRule type="duplicateValues" dxfId="159" priority="411"/>
  </conditionalFormatting>
  <conditionalFormatting sqref="B96">
    <cfRule type="duplicateValues" dxfId="158" priority="406"/>
    <cfRule type="duplicateValues" dxfId="157" priority="407"/>
  </conditionalFormatting>
  <conditionalFormatting sqref="B96">
    <cfRule type="duplicateValues" dxfId="156" priority="408"/>
  </conditionalFormatting>
  <conditionalFormatting sqref="B97">
    <cfRule type="duplicateValues" dxfId="155" priority="403"/>
    <cfRule type="duplicateValues" dxfId="154" priority="404"/>
  </conditionalFormatting>
  <conditionalFormatting sqref="B97">
    <cfRule type="duplicateValues" dxfId="153" priority="405"/>
  </conditionalFormatting>
  <conditionalFormatting sqref="B98">
    <cfRule type="duplicateValues" dxfId="152" priority="400"/>
    <cfRule type="duplicateValues" dxfId="151" priority="401"/>
  </conditionalFormatting>
  <conditionalFormatting sqref="B98">
    <cfRule type="duplicateValues" dxfId="150" priority="402"/>
  </conditionalFormatting>
  <conditionalFormatting sqref="B99">
    <cfRule type="duplicateValues" dxfId="149" priority="397"/>
    <cfRule type="duplicateValues" dxfId="148" priority="398"/>
  </conditionalFormatting>
  <conditionalFormatting sqref="B99">
    <cfRule type="duplicateValues" dxfId="147" priority="399"/>
  </conditionalFormatting>
  <conditionalFormatting sqref="B100">
    <cfRule type="duplicateValues" dxfId="146" priority="394"/>
    <cfRule type="duplicateValues" dxfId="145" priority="395"/>
  </conditionalFormatting>
  <conditionalFormatting sqref="B100">
    <cfRule type="duplicateValues" dxfId="144" priority="396"/>
  </conditionalFormatting>
  <conditionalFormatting sqref="B101">
    <cfRule type="duplicateValues" dxfId="143" priority="391"/>
    <cfRule type="duplicateValues" dxfId="142" priority="392"/>
  </conditionalFormatting>
  <conditionalFormatting sqref="B101">
    <cfRule type="duplicateValues" dxfId="141" priority="393"/>
  </conditionalFormatting>
  <conditionalFormatting sqref="B102">
    <cfRule type="duplicateValues" dxfId="140" priority="388"/>
    <cfRule type="duplicateValues" dxfId="139" priority="389"/>
  </conditionalFormatting>
  <conditionalFormatting sqref="B102">
    <cfRule type="duplicateValues" dxfId="138" priority="390"/>
  </conditionalFormatting>
  <conditionalFormatting sqref="D4">
    <cfRule type="duplicateValues" dxfId="137" priority="379"/>
    <cfRule type="duplicateValues" dxfId="136" priority="380"/>
  </conditionalFormatting>
  <conditionalFormatting sqref="D4">
    <cfRule type="duplicateValues" dxfId="135" priority="381"/>
  </conditionalFormatting>
  <conditionalFormatting sqref="D5">
    <cfRule type="duplicateValues" dxfId="134" priority="367"/>
    <cfRule type="duplicateValues" dxfId="133" priority="368"/>
  </conditionalFormatting>
  <conditionalFormatting sqref="D5">
    <cfRule type="duplicateValues" dxfId="132" priority="369"/>
  </conditionalFormatting>
  <conditionalFormatting sqref="D7:D8">
    <cfRule type="duplicateValues" dxfId="131" priority="346"/>
    <cfRule type="duplicateValues" dxfId="130" priority="347"/>
  </conditionalFormatting>
  <conditionalFormatting sqref="D7:D8">
    <cfRule type="duplicateValues" dxfId="129" priority="348"/>
  </conditionalFormatting>
  <conditionalFormatting sqref="D6">
    <cfRule type="duplicateValues" dxfId="128" priority="343"/>
    <cfRule type="duplicateValues" dxfId="127" priority="344"/>
  </conditionalFormatting>
  <conditionalFormatting sqref="D6">
    <cfRule type="duplicateValues" dxfId="126" priority="345"/>
  </conditionalFormatting>
  <conditionalFormatting sqref="D14">
    <cfRule type="duplicateValues" dxfId="125" priority="313"/>
    <cfRule type="duplicateValues" dxfId="124" priority="314"/>
  </conditionalFormatting>
  <conditionalFormatting sqref="D14">
    <cfRule type="duplicateValues" dxfId="123" priority="315"/>
  </conditionalFormatting>
  <conditionalFormatting sqref="D9">
    <cfRule type="duplicateValues" dxfId="122" priority="310"/>
    <cfRule type="duplicateValues" dxfId="121" priority="311"/>
  </conditionalFormatting>
  <conditionalFormatting sqref="D9">
    <cfRule type="duplicateValues" dxfId="120" priority="312"/>
  </conditionalFormatting>
  <conditionalFormatting sqref="I4 I34">
    <cfRule type="duplicateValues" dxfId="119" priority="289"/>
    <cfRule type="duplicateValues" dxfId="118" priority="290"/>
  </conditionalFormatting>
  <conditionalFormatting sqref="I4 I34">
    <cfRule type="duplicateValues" dxfId="117" priority="291"/>
  </conditionalFormatting>
  <conditionalFormatting sqref="I30">
    <cfRule type="duplicateValues" dxfId="116" priority="259"/>
    <cfRule type="duplicateValues" dxfId="115" priority="260"/>
  </conditionalFormatting>
  <conditionalFormatting sqref="I30">
    <cfRule type="duplicateValues" dxfId="114" priority="261"/>
  </conditionalFormatting>
  <conditionalFormatting sqref="I47">
    <cfRule type="duplicateValues" dxfId="113" priority="172"/>
    <cfRule type="duplicateValues" dxfId="112" priority="173"/>
  </conditionalFormatting>
  <conditionalFormatting sqref="I47">
    <cfRule type="duplicateValues" dxfId="111" priority="174"/>
  </conditionalFormatting>
  <conditionalFormatting sqref="H4">
    <cfRule type="duplicateValues" dxfId="110" priority="136"/>
    <cfRule type="duplicateValues" dxfId="109" priority="137"/>
  </conditionalFormatting>
  <conditionalFormatting sqref="H4">
    <cfRule type="duplicateValues" dxfId="108" priority="138"/>
  </conditionalFormatting>
  <conditionalFormatting sqref="H5:I5">
    <cfRule type="duplicateValues" dxfId="107" priority="133"/>
    <cfRule type="duplicateValues" dxfId="106" priority="134"/>
  </conditionalFormatting>
  <conditionalFormatting sqref="H5:I5">
    <cfRule type="duplicateValues" dxfId="105" priority="135"/>
  </conditionalFormatting>
  <conditionalFormatting sqref="H100:H101 H6:H18 I13:I14 H22:H57">
    <cfRule type="duplicateValues" dxfId="104" priority="130"/>
    <cfRule type="duplicateValues" dxfId="103" priority="131"/>
  </conditionalFormatting>
  <conditionalFormatting sqref="H100:H101 H6:H18 I13:I14 H22:H57">
    <cfRule type="duplicateValues" dxfId="102" priority="132"/>
  </conditionalFormatting>
  <conditionalFormatting sqref="I10">
    <cfRule type="duplicateValues" dxfId="101" priority="127"/>
    <cfRule type="duplicateValues" dxfId="100" priority="128"/>
  </conditionalFormatting>
  <conditionalFormatting sqref="I10">
    <cfRule type="duplicateValues" dxfId="99" priority="129"/>
  </conditionalFormatting>
  <conditionalFormatting sqref="I11">
    <cfRule type="duplicateValues" dxfId="98" priority="124"/>
    <cfRule type="duplicateValues" dxfId="97" priority="125"/>
  </conditionalFormatting>
  <conditionalFormatting sqref="I11">
    <cfRule type="duplicateValues" dxfId="96" priority="126"/>
  </conditionalFormatting>
  <conditionalFormatting sqref="I16">
    <cfRule type="duplicateValues" dxfId="95" priority="121"/>
    <cfRule type="duplicateValues" dxfId="94" priority="122"/>
  </conditionalFormatting>
  <conditionalFormatting sqref="I16">
    <cfRule type="duplicateValues" dxfId="93" priority="123"/>
  </conditionalFormatting>
  <conditionalFormatting sqref="I22:I23">
    <cfRule type="duplicateValues" dxfId="92" priority="112"/>
    <cfRule type="duplicateValues" dxfId="91" priority="113"/>
  </conditionalFormatting>
  <conditionalFormatting sqref="I22:I23">
    <cfRule type="duplicateValues" dxfId="90" priority="114"/>
  </conditionalFormatting>
  <conditionalFormatting sqref="I6">
    <cfRule type="duplicateValues" dxfId="89" priority="94"/>
    <cfRule type="duplicateValues" dxfId="88" priority="95"/>
  </conditionalFormatting>
  <conditionalFormatting sqref="I6">
    <cfRule type="duplicateValues" dxfId="87" priority="96"/>
  </conditionalFormatting>
  <conditionalFormatting sqref="I8">
    <cfRule type="duplicateValues" dxfId="86" priority="91"/>
    <cfRule type="duplicateValues" dxfId="85" priority="92"/>
  </conditionalFormatting>
  <conditionalFormatting sqref="I8">
    <cfRule type="duplicateValues" dxfId="84" priority="93"/>
  </conditionalFormatting>
  <conditionalFormatting sqref="I15">
    <cfRule type="duplicateValues" dxfId="83" priority="88"/>
    <cfRule type="duplicateValues" dxfId="82" priority="89"/>
  </conditionalFormatting>
  <conditionalFormatting sqref="I15">
    <cfRule type="duplicateValues" dxfId="81" priority="90"/>
  </conditionalFormatting>
  <conditionalFormatting sqref="I17:I18">
    <cfRule type="duplicateValues" dxfId="80" priority="85"/>
    <cfRule type="duplicateValues" dxfId="79" priority="86"/>
  </conditionalFormatting>
  <conditionalFormatting sqref="I17:I18">
    <cfRule type="duplicateValues" dxfId="78" priority="87"/>
  </conditionalFormatting>
  <conditionalFormatting sqref="H19:H20">
    <cfRule type="duplicateValues" dxfId="77" priority="82"/>
    <cfRule type="duplicateValues" dxfId="76" priority="83"/>
  </conditionalFormatting>
  <conditionalFormatting sqref="H19:H20">
    <cfRule type="duplicateValues" dxfId="75" priority="84"/>
  </conditionalFormatting>
  <conditionalFormatting sqref="I21">
    <cfRule type="duplicateValues" dxfId="74" priority="79"/>
    <cfRule type="duplicateValues" dxfId="73" priority="80"/>
  </conditionalFormatting>
  <conditionalFormatting sqref="I21">
    <cfRule type="duplicateValues" dxfId="72" priority="81"/>
  </conditionalFormatting>
  <conditionalFormatting sqref="I20">
    <cfRule type="duplicateValues" dxfId="71" priority="76"/>
    <cfRule type="duplicateValues" dxfId="70" priority="77"/>
  </conditionalFormatting>
  <conditionalFormatting sqref="I20">
    <cfRule type="duplicateValues" dxfId="69" priority="78"/>
  </conditionalFormatting>
  <conditionalFormatting sqref="I24:I25">
    <cfRule type="duplicateValues" dxfId="68" priority="73"/>
    <cfRule type="duplicateValues" dxfId="67" priority="74"/>
  </conditionalFormatting>
  <conditionalFormatting sqref="I24:I25">
    <cfRule type="duplicateValues" dxfId="66" priority="75"/>
  </conditionalFormatting>
  <conditionalFormatting sqref="I26:I28">
    <cfRule type="duplicateValues" dxfId="65" priority="70"/>
    <cfRule type="duplicateValues" dxfId="64" priority="71"/>
  </conditionalFormatting>
  <conditionalFormatting sqref="I26:I28">
    <cfRule type="duplicateValues" dxfId="63" priority="72"/>
  </conditionalFormatting>
  <conditionalFormatting sqref="I29">
    <cfRule type="duplicateValues" dxfId="62" priority="67"/>
    <cfRule type="duplicateValues" dxfId="61" priority="68"/>
  </conditionalFormatting>
  <conditionalFormatting sqref="I29">
    <cfRule type="duplicateValues" dxfId="60" priority="69"/>
  </conditionalFormatting>
  <conditionalFormatting sqref="I31">
    <cfRule type="duplicateValues" dxfId="59" priority="64"/>
    <cfRule type="duplicateValues" dxfId="58" priority="65"/>
  </conditionalFormatting>
  <conditionalFormatting sqref="I31">
    <cfRule type="duplicateValues" dxfId="57" priority="66"/>
  </conditionalFormatting>
  <conditionalFormatting sqref="I32">
    <cfRule type="duplicateValues" dxfId="56" priority="61"/>
    <cfRule type="duplicateValues" dxfId="55" priority="62"/>
  </conditionalFormatting>
  <conditionalFormatting sqref="I32">
    <cfRule type="duplicateValues" dxfId="54" priority="63"/>
  </conditionalFormatting>
  <conditionalFormatting sqref="I35">
    <cfRule type="duplicateValues" dxfId="53" priority="58"/>
    <cfRule type="duplicateValues" dxfId="52" priority="59"/>
  </conditionalFormatting>
  <conditionalFormatting sqref="I35">
    <cfRule type="duplicateValues" dxfId="51" priority="60"/>
  </conditionalFormatting>
  <conditionalFormatting sqref="I36">
    <cfRule type="duplicateValues" dxfId="50" priority="55"/>
    <cfRule type="duplicateValues" dxfId="49" priority="56"/>
  </conditionalFormatting>
  <conditionalFormatting sqref="I36">
    <cfRule type="duplicateValues" dxfId="48" priority="57"/>
  </conditionalFormatting>
  <conditionalFormatting sqref="I37">
    <cfRule type="duplicateValues" dxfId="47" priority="52"/>
    <cfRule type="duplicateValues" dxfId="46" priority="53"/>
  </conditionalFormatting>
  <conditionalFormatting sqref="I37">
    <cfRule type="duplicateValues" dxfId="45" priority="54"/>
  </conditionalFormatting>
  <conditionalFormatting sqref="I39">
    <cfRule type="duplicateValues" dxfId="44" priority="46"/>
    <cfRule type="duplicateValues" dxfId="43" priority="47"/>
  </conditionalFormatting>
  <conditionalFormatting sqref="I39">
    <cfRule type="duplicateValues" dxfId="42" priority="48"/>
  </conditionalFormatting>
  <conditionalFormatting sqref="I38">
    <cfRule type="duplicateValues" dxfId="41" priority="43"/>
    <cfRule type="duplicateValues" dxfId="40" priority="44"/>
  </conditionalFormatting>
  <conditionalFormatting sqref="I38">
    <cfRule type="duplicateValues" dxfId="39" priority="45"/>
  </conditionalFormatting>
  <conditionalFormatting sqref="I40:I42">
    <cfRule type="duplicateValues" dxfId="38" priority="40"/>
    <cfRule type="duplicateValues" dxfId="37" priority="41"/>
  </conditionalFormatting>
  <conditionalFormatting sqref="I40:I42">
    <cfRule type="duplicateValues" dxfId="36" priority="42"/>
  </conditionalFormatting>
  <conditionalFormatting sqref="I44">
    <cfRule type="duplicateValues" dxfId="35" priority="37"/>
    <cfRule type="duplicateValues" dxfId="34" priority="38"/>
  </conditionalFormatting>
  <conditionalFormatting sqref="I44">
    <cfRule type="duplicateValues" dxfId="33" priority="39"/>
  </conditionalFormatting>
  <conditionalFormatting sqref="I48:I49">
    <cfRule type="duplicateValues" dxfId="32" priority="34"/>
    <cfRule type="duplicateValues" dxfId="31" priority="35"/>
  </conditionalFormatting>
  <conditionalFormatting sqref="I48:I49">
    <cfRule type="duplicateValues" dxfId="30" priority="36"/>
  </conditionalFormatting>
  <conditionalFormatting sqref="I53">
    <cfRule type="duplicateValues" dxfId="29" priority="28"/>
    <cfRule type="duplicateValues" dxfId="28" priority="29"/>
  </conditionalFormatting>
  <conditionalFormatting sqref="I53">
    <cfRule type="duplicateValues" dxfId="27" priority="30"/>
  </conditionalFormatting>
  <conditionalFormatting sqref="I56">
    <cfRule type="duplicateValues" dxfId="26" priority="25"/>
    <cfRule type="duplicateValues" dxfId="25" priority="26"/>
  </conditionalFormatting>
  <conditionalFormatting sqref="I56">
    <cfRule type="duplicateValues" dxfId="24" priority="27"/>
  </conditionalFormatting>
  <conditionalFormatting sqref="I60">
    <cfRule type="duplicateValues" dxfId="23" priority="22"/>
    <cfRule type="duplicateValues" dxfId="22" priority="23"/>
  </conditionalFormatting>
  <conditionalFormatting sqref="I60">
    <cfRule type="duplicateValues" dxfId="21" priority="24"/>
  </conditionalFormatting>
  <conditionalFormatting sqref="I79">
    <cfRule type="duplicateValues" dxfId="20" priority="19"/>
    <cfRule type="duplicateValues" dxfId="19" priority="20"/>
  </conditionalFormatting>
  <conditionalFormatting sqref="I79">
    <cfRule type="duplicateValues" dxfId="18" priority="21"/>
  </conditionalFormatting>
  <conditionalFormatting sqref="I81">
    <cfRule type="duplicateValues" dxfId="17" priority="16"/>
    <cfRule type="duplicateValues" dxfId="16" priority="17"/>
  </conditionalFormatting>
  <conditionalFormatting sqref="I81">
    <cfRule type="duplicateValues" dxfId="15" priority="18"/>
  </conditionalFormatting>
  <conditionalFormatting sqref="I83">
    <cfRule type="duplicateValues" dxfId="14" priority="13"/>
    <cfRule type="duplicateValues" dxfId="13" priority="14"/>
  </conditionalFormatting>
  <conditionalFormatting sqref="I83">
    <cfRule type="duplicateValues" dxfId="12" priority="15"/>
  </conditionalFormatting>
  <conditionalFormatting sqref="I85">
    <cfRule type="duplicateValues" dxfId="11" priority="10"/>
    <cfRule type="duplicateValues" dxfId="10" priority="11"/>
  </conditionalFormatting>
  <conditionalFormatting sqref="I85">
    <cfRule type="duplicateValues" dxfId="9" priority="12"/>
  </conditionalFormatting>
  <conditionalFormatting sqref="I88">
    <cfRule type="duplicateValues" dxfId="8" priority="7"/>
    <cfRule type="duplicateValues" dxfId="7" priority="8"/>
  </conditionalFormatting>
  <conditionalFormatting sqref="I88">
    <cfRule type="duplicateValues" dxfId="6" priority="9"/>
  </conditionalFormatting>
  <conditionalFormatting sqref="H98">
    <cfRule type="duplicateValues" dxfId="5" priority="4"/>
    <cfRule type="duplicateValues" dxfId="4" priority="5"/>
  </conditionalFormatting>
  <conditionalFormatting sqref="H98">
    <cfRule type="duplicateValues" dxfId="3" priority="6"/>
  </conditionalFormatting>
  <conditionalFormatting sqref="H96">
    <cfRule type="duplicateValues" dxfId="2" priority="1"/>
    <cfRule type="duplicateValues" dxfId="1" priority="2"/>
  </conditionalFormatting>
  <conditionalFormatting sqref="H96">
    <cfRule type="duplicateValues" dxfId="0" priority="3"/>
  </conditionalFormatting>
  <pageMargins left="0.70866141732283472" right="0.70866141732283472" top="0.74803149606299213" bottom="0.74803149606299213" header="0.31496062992125984" footer="0.31496062992125984"/>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2025-02-14T11:01:56Z</dcterms:modified>
</cp:coreProperties>
</file>